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365and-my.sharepoint.com/personal/william_pinzon_and_gov_co/Documents/AND/PES/"/>
    </mc:Choice>
  </mc:AlternateContent>
  <xr:revisionPtr revIDLastSave="0" documentId="8_{98635CFA-EEE3-4D16-8994-0F8142056BC5}" xr6:coauthVersionLast="47" xr6:coauthVersionMax="47" xr10:uidLastSave="{00000000-0000-0000-0000-000000000000}"/>
  <bookViews>
    <workbookView xWindow="-108" yWindow="-108" windowWidth="23256" windowHeight="12456" activeTab="1" xr2:uid="{8445B487-3366-4345-9F97-6AD5CCF11CB2}"/>
  </bookViews>
  <sheets>
    <sheet name="Conv (2)" sheetId="1" r:id="rId1"/>
    <sheet name="PES MARZO 2023 " sheetId="2" r:id="rId2"/>
  </sheets>
  <externalReferences>
    <externalReference r:id="rId3"/>
    <externalReference r:id="rId4"/>
  </externalReferences>
  <definedNames>
    <definedName name="_xlnm._FilterDatabase" localSheetId="1" hidden="1">'PES MARZO 2023 '!$A$8:$AD$83</definedName>
    <definedName name="_xlnm.Print_Area" localSheetId="1">'PES MARZO 2023 '!$A$1:$AD$83</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MARZO 2023 '!$1:$8</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2" l="1"/>
  <c r="AB9" i="2"/>
  <c r="AC9" i="2"/>
  <c r="AB10" i="2"/>
  <c r="AC10" i="2"/>
  <c r="AC11" i="2"/>
  <c r="K12" i="2"/>
  <c r="AB12" i="2"/>
  <c r="AC12" i="2"/>
  <c r="AB13" i="2"/>
  <c r="AC13" i="2"/>
  <c r="K14" i="2"/>
  <c r="AC14" i="2"/>
  <c r="K15" i="2"/>
  <c r="AB15" i="2"/>
  <c r="AC15" i="2"/>
  <c r="AC16" i="2"/>
  <c r="K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B33" i="2"/>
  <c r="AC33" i="2"/>
  <c r="AB34" i="2"/>
  <c r="AC34" i="2"/>
  <c r="AB35" i="2"/>
  <c r="AC35" i="2"/>
  <c r="AB36" i="2"/>
  <c r="AC36" i="2"/>
  <c r="AB37" i="2"/>
  <c r="AC37" i="2"/>
  <c r="AB38" i="2"/>
  <c r="AC38" i="2"/>
  <c r="K39" i="2"/>
  <c r="AB39" i="2"/>
  <c r="AC39" i="2"/>
  <c r="K40" i="2"/>
  <c r="AB40" i="2"/>
  <c r="AC40" i="2"/>
  <c r="AB41" i="2"/>
  <c r="AC41" i="2"/>
  <c r="K42" i="2"/>
  <c r="AB42" i="2"/>
  <c r="AC42" i="2"/>
  <c r="AB43" i="2"/>
  <c r="AC43" i="2"/>
  <c r="AB44" i="2"/>
  <c r="AC44" i="2"/>
  <c r="K45" i="2"/>
  <c r="AB45" i="2"/>
  <c r="AC45" i="2"/>
  <c r="AB46" i="2"/>
  <c r="AC46" i="2"/>
  <c r="AB47" i="2"/>
  <c r="AC47" i="2"/>
  <c r="AB48" i="2"/>
  <c r="AC48" i="2"/>
  <c r="AB49" i="2"/>
  <c r="AC49" i="2"/>
  <c r="AB50" i="2"/>
  <c r="AC50" i="2"/>
  <c r="AB51" i="2"/>
  <c r="AC51" i="2"/>
  <c r="K52" i="2"/>
  <c r="AB52" i="2"/>
  <c r="AC52" i="2"/>
  <c r="AB53" i="2"/>
  <c r="AC53" i="2"/>
  <c r="AB54" i="2"/>
  <c r="AC54" i="2"/>
  <c r="K55" i="2"/>
  <c r="AB55" i="2"/>
  <c r="AC55" i="2"/>
  <c r="AB56" i="2"/>
  <c r="AC56" i="2"/>
  <c r="AB57" i="2"/>
  <c r="AC57" i="2"/>
  <c r="K58" i="2"/>
  <c r="AB58" i="2"/>
  <c r="AC58" i="2"/>
  <c r="K59" i="2"/>
  <c r="AB59" i="2"/>
  <c r="AC59" i="2"/>
  <c r="AB60" i="2"/>
  <c r="AC60" i="2"/>
  <c r="AB61" i="2"/>
  <c r="AC61" i="2"/>
  <c r="K62" i="2"/>
  <c r="AB62" i="2"/>
  <c r="AC62" i="2"/>
  <c r="K63" i="2"/>
  <c r="AB63" i="2"/>
  <c r="AC63" i="2"/>
  <c r="K64" i="2"/>
  <c r="AB64" i="2"/>
  <c r="AC64" i="2"/>
  <c r="K65" i="2"/>
  <c r="AB65" i="2"/>
  <c r="AC65" i="2"/>
  <c r="AB66" i="2"/>
  <c r="AC66" i="2"/>
  <c r="AB67" i="2"/>
  <c r="AC67" i="2"/>
  <c r="AB68" i="2"/>
  <c r="AC68" i="2"/>
  <c r="AB69" i="2"/>
  <c r="AC69" i="2"/>
  <c r="AB70" i="2"/>
  <c r="AC70" i="2"/>
  <c r="AB71" i="2"/>
  <c r="AC71" i="2"/>
  <c r="AB72" i="2"/>
  <c r="AC72" i="2"/>
  <c r="AB73" i="2"/>
  <c r="AC73" i="2"/>
  <c r="AB74" i="2"/>
  <c r="AC74" i="2"/>
  <c r="AB75" i="2"/>
  <c r="AC75" i="2"/>
  <c r="AB76" i="2"/>
  <c r="AC76" i="2"/>
  <c r="AB77" i="2"/>
  <c r="AC77" i="2"/>
  <c r="K78" i="2"/>
  <c r="AB78" i="2"/>
  <c r="AC78" i="2"/>
  <c r="AB79" i="2"/>
  <c r="AC79" i="2"/>
  <c r="AB80" i="2"/>
  <c r="AC80" i="2"/>
  <c r="AB81" i="2"/>
  <c r="AC81" i="2"/>
  <c r="AB82" i="2"/>
  <c r="AC82" i="2"/>
  <c r="L83" i="2"/>
  <c r="M83" i="2"/>
  <c r="N83" i="2"/>
</calcChain>
</file>

<file path=xl/sharedStrings.xml><?xml version="1.0" encoding="utf-8"?>
<sst xmlns="http://schemas.openxmlformats.org/spreadsheetml/2006/main" count="538" uniqueCount="296">
  <si>
    <t>A continuación, se presenta el reporte de avance del plan de estratégico sectorial para el primer trimestre de 2023 a nivel de iniciativas, la información se distribuye de la siguiente manera, teniendo en cuenta que la primera columna es la "A" de izquierda a derecha.
Columna A "Bases PND": Se refiere al curso de acción del sector TIC para remover obstáculos y transformar las condiciones que hagan posible acelerar el crecimiento económico y la equidad de oportunidades correspondiente a las iniciativas dentro del Plan Nacional de Desarrollo, son un factor determinante en el cambio que reclama el país para una sociedad más equitativa, el cierre de brechas, el rol de los jóvenes y las mujeres en la transformación de la sociedad y la definición territorial de las políticas que se necesitan en los municipios, veredas y departamentos y el reconocimiento de la heterogeneidad de organizaciones sociales existentes en el país. 
Columna B "Catalizadores-Componentes PND": Dan cuenta de los principales objetivos, metas y estrategias de orden superior, que posteriormente se desagregarán en componentes sectoriales se definen las líneas estratégicas del Plan Estratégico del sector TIC a saber:
Columna C. "Enfonque": 
1.	Enfoque estratégico: Establece objetivos claros pensados a largo plazo, con el conjunto de acciones necesarias a corto plazo que permitan alcanzarlos, y en Mintic son:
•	Conectividad
•	Desarrollar la sociedad del conocimiento y la tecnología
•	Un Ecosistema Seguro
•	Prevención
•	Fortalecimiento de la Industria
•	Desarrollo contenido audiovisual multiplataforma
2.	Enfoque Transversal:	
•	Cultura
•	Arquitectura Institucional
•	Relación con los Grupos de Interés
•	Seguimiento Análisis 
•	Liderazgo, Innovación y Gestión del Conocimiento
Columna D. “Línea estratégica / Dimensión MIG”: Conjunto de políticas para la adopción de medidas/Componentes del Modelo Integrado de Gestión que permiten evaluar el  cumplimiento integral de los requisitos establecidos por las normas y políticas vigentes que en materia de desempeño institucional promueve el Estado.
Líneas Estratégicas:
1.- Conectividad: Saldar la brecha de conectividad en Colombia con estrategias nacionales y regionales, a través de proyectos sostenibles y la focalización de recursos, implementando soluciones técnicas más apropiada a las características del territorio colombiano, con enfoque diferencial y dando prioridad a poblaciones vulnerables, que permitan generar oportunidades, riqueza, igualdad y productividad. 
2.- Sociedad del conocimiento:Implementar una estrategia integral para democratizar las TIC y desarrollar la sociedad del conocimiento y la tecnología en el país, promoviendo el acceso a nuevas fuentes de conocimiento, alfabetización y apropiación digital, que permita el desenvolvimiento en una sociedad altamente tecnológica como generadora de oportunidades y bienestar, con enfoque diferencial en un entorno digital seguro a través de un estado eficiente. 
3.- Ecosistema seguro: Promover un ecosistema seguro en el país a través del uso responsable de las TIC y la seguridad digital, que permitan generar cultura y apropiación de hábitos de uso seguro de tecnologías digitales, brindando un enfoque de salud mental y emocional. 
4.- Prevención:Promover un ecosistema seguro en el país a través del uso responsable de las TIC y la seguridad digital, que permitan generar cultura y apropiación de hábitos de uso seguro de tecnologías digitales, brindando un enfoque de salud mental y emocional. 
5.- Fortalecimiento de la industria: Fortalecer el Sector TIC y la industria digital (contenidos, aplicaciones, emprendimiento, innovación, televisión, radio, sector postal, sector de telecomunicaciones, software, entre otros) con el fin de generar oportunidades, riqueza e igualdad, como herramientas para la dinamizar la economía en las regiones y la potencialización de la economía popular que permitan el desarrollo, la productividad y la transformación del país.
6.- Contenido audiovisual: Fortalecer la generación de contenidos con enfoque diferencial y para audiencia segmentada, que permitan acercarnos a los territorios, lograr mayor presencia en las regiones y reconocimiento internacional. 
Dimensión MIG:
1.	Dimensión Arquitectura Institucional
2.	Dimensión Seguimiento, Control y Mejora
3.	Dimensión de Cultura
4.	Dimensión Estrategia
5.	Dimensión Relación con los Grupos de Interés
Columna E “iniciativa”: Define el plan de actuación con el que se logrará el objetivo de la iniciativa.
Columna F "Objetivo Iniciativa": se relacionan las iniciativas del plan estratégico para la vigencia actual, se definen como el componente básico o módulo articulador del esquema de planeación estratégica adoptado por el Ministerio TIC, como cabeza de sector.
Columna G “Política de Gestión y Desempeño Institucional”: Finalidad al que se desea lograr en el desarrollo de la iniciativa.
Columna H "Objetivo de desarrollo Sostenible": Son 17 Objetivos de Desarrollo Sostenible y sus 169 metas son de carácter integrado e indivisible, de alcance mundial y de aplicación universal, tienen en cuenta las diferentes realidades, capacidades y niveles de desarrollo de cada país y respetan sus políticas y prioridades nacionales.
1.	Poner fin a la pobreza en todas sus formas en todo el mundo
2.	Poner fin al hambre, lograr la seguridad alimentaria y la mejora de la nutrición y promover la agricultura sostenible.
3.	Garantizar una vida sana y promover el bienestar para todos en todas las edades
4.	Garantizar una educación inclusiva, equitativa y de calidad y promover oportunidades de aprendizaje durante toda la vida para todos.
5.	Lograr la igualdad entre los géneros y el empoderamiento de todas las mujeres y niñas
6.	Garantizar la disponibilidad de agua y su ordenación sostenible y el saneamiento para todos.
7.	Garantizar el acceso a una energía asequible, segura, sostenible y moderna para todos.
8.	Promover el crecimiento económico sostenido, inclusivo y sostenible, el empleo pleno y productivo y el trabajo decente para todos.
9.	Construir infraestructura resiliente, promover la industrialización inclusiva y sostenible y fomentar la innovación.
10.	Reducir la desigualdad en y entre los países.
11.	Lograr que las ciudades y los asentamientos humanos sean inclusivos, seguros, resilientes y sostenibles.
12.	Garantizar modalidades de consumo y producción sostenibles.
13.	Adoptar medidas urgentes para combatir el cambio climático y sus efectos (tomando nota de los acuerdos celebrados en el foro de la Convención Marco de las Naciones Unidas sobre el Cambio Climático).
14.	Conservar y utilizar en forma sostenible los océanos, los mares y los recursos marinos para el desarrollo sostenible.
15.	Proteger, restablecer y promover el uso sostenible de los ecosistemas terrestres, efectuar una ordenación sostenible de los bosques, luchar contra la desertificación, detener y revertir la degradación de las tierras y poner freno a la pérdida de la diversidad biológica.
16.	Promover sociedades pacíficas e inclusivas para el desarrollo sostenible, facilitar el acceso a la justicia para todos y crear instituciones eficaces, responsables e inclusivas a todos los niveles.
17.	Fortalecer los medios de ejecución y revitalizar la alianza mundial para el desarrollo sostenible.
Columna I:"Proceso MIG": Proceso por el cual la iniciativa se clasifica dentro del Modelo Integrado de Gestión.
Columna J "Apropiación 2023": Se relaciona la ejecución por iniciativa para la vigencia 2023.
Columna K "Ejecución 2023": Se relaciona la ejecución por iniciativa para la vigencia 2023.
Columna L "Apropiación 2024": Se relaciona la ejecución por iniciativa para la vigencia 2024.
Columna M "Apropiación 2025": Se relaciona la ejecución por iniciativa para la vigencia 2025.
Columna N "Apropiación 2026": Se relaciona la ejecución por iniciativa para la vigencia 2026.
Columna O "Proyecto Fuente de Recursos vigencia 2023": Se relaciona el proyecto (ficha) de inversión que aporta recursos al desarrollo de cada iniciativa
Columna P “Producto de la Iniciativa”: Se refiere al resultado puntual del logro al que se quiere llegar
Columna Q "Indicador de la Iniciativa": Se refiere al nombre de cada uno de los indicadores que muestran el cumplimiento de las iniciativas del Plan estratégico.
Columna R "Tipo de Indicador": Forma en que se calculan los avances del indicador con respecto a la meta
-Acumulado: mide el resultado obtenido en una fecha determinada, incluyendo en el cálculo cuatrienal los resultados de los años anteriores.
-Capacidad: Centran la atención entre el punto de partida (línea base) y el punto esperado de llegada (meta)
-Flujo: Miden los logros que se repiten cada año y a lo largo de este, sin que los resultados de este afecten los del año anterior o el siguiente.
-Reducción: Miden los esfuerzos de un sector o entidad por disminuir un valor que se tiene a una fecha determinada.
Columna S "Línea base": Punto de referencia a partir del cual, se puede medir el cambio que genera la intervención pública.
Columna T "Meta 2023": Se refiere a las unidades a entregar asociadas al cumplimiento del indicador para la vigencia 2023.
Columna U "Avance 2023": Se refiere al avance entregado acumulado o sin acumular (dependiendo del tipo de indicador) para la vigencia 2023.
Columna V "Meta 2024": Se refiere a las unidades a entregar asociadas al cumplimiento del indicador para la vigencia 2024.
Columna W "Avance 2024": Se refiere al avance entregado acumulado o sin acumular (dependiendo del tipo de indicador) para la vigencia 2024.
Columna X "Meta 2025": Se refiere a las unidades a entregar asociadas al cumplimiento del indicador para la vigencia 2025.
Columna Y "Avance 2025": Se refiere al avance entregado acumulado o sin acumular (dependiendo del tipo de indicador) para la vigencia 2025.
Columna Z "Meta 2026": Se refiere a las unidades a entregar asociadas al cumplimiento del indicador para la vigencia 2026.
Columna AA "Avance 2026": Se refiere al avance entregado acumulado o sin acumular (dependiendo del tipo de indicador) para la vigencia 2026.
Columna AC "Meta Cuatrienio": Se refiere a las unidades acumuladas a entregar asociadas al cumplimiento del indicador para el cuatrienio.
Columna AD: "Avance Cuatrienio": Se refiere al avance acumulado entregado para el cuatrienio.
Columna AE "Dependencia responsable": Corresponde a la dependencia o entidad asociada al cumplimiento de cada una de las iniciativas del Plan Estratégico</t>
  </si>
  <si>
    <t>Radio Televisión de Colombia</t>
  </si>
  <si>
    <t>Número de contenidos en plataforma RTVCPlay en funcionamiento</t>
  </si>
  <si>
    <t>acumulado</t>
  </si>
  <si>
    <t>Contenidos en plataforma RTVCPlay en funcionamiento</t>
  </si>
  <si>
    <t>No aplica</t>
  </si>
  <si>
    <t>N/A</t>
  </si>
  <si>
    <t>01. Planeación Institucional.</t>
  </si>
  <si>
    <t>Aumentar la producción y difusión de contenidos digitales y/o convergentes en la televisión y la radio pública nacional</t>
  </si>
  <si>
    <t>Contenidos digitales y/o convergentes en la plataforma RTVCPlay</t>
  </si>
  <si>
    <t>1.6 Desarrollo Contenido Audiovisual Multiplataforma</t>
  </si>
  <si>
    <t>Cat: Fortalecimiento institucional como motor de cambio para recuperar la confianza de la ciudadanía y para el fortalecimiento del vínculo Estado Ciudadanía
Comp: Gobierno digital para la gente</t>
  </si>
  <si>
    <t>Convergencia Regional</t>
  </si>
  <si>
    <t>Número de productos digitales desarrollados</t>
  </si>
  <si>
    <t>Productos digitales desarrollados</t>
  </si>
  <si>
    <t>Aumentar la capacidad en la prestación del servicio público de televisión.</t>
  </si>
  <si>
    <t>Apoyo a operadores públicos del servicio de televisión a nivel nacional-RTVC</t>
  </si>
  <si>
    <t>GIT Medios Publicos</t>
  </si>
  <si>
    <t>Contenidos convergentes producidos y coproducidos</t>
  </si>
  <si>
    <t>Acumulado</t>
  </si>
  <si>
    <t>Servicio de producción y/o coproducción de contenidos convergentes</t>
  </si>
  <si>
    <t>Capacitaciones en temas relacionados con el modelo de convergencia de la televisión pública</t>
  </si>
  <si>
    <t>Servicio de educación informal en temas relacionados con el modelo de convergencia de la televisión pública</t>
  </si>
  <si>
    <t xml:space="preserve"> Estudios e informes de medición de audiencias e impacto de contenidos</t>
  </si>
  <si>
    <t>Servicio de medición de audiencias e impacto de los contenidos</t>
  </si>
  <si>
    <t>Fortalecimiento del modelo convergente de la televisión pública regional y nacional.</t>
  </si>
  <si>
    <t>Fortalecimiento de la Industria TIC</t>
  </si>
  <si>
    <t>Industria, Innovación e Infraestructura</t>
  </si>
  <si>
    <t>Implementar  contenidos multiplataforma que fortalezcan la TV pública a través del conocimiento del entorno y análisis de las audiencias</t>
  </si>
  <si>
    <t>Fortalecimiento del Modelo Convergente de la Televisión Pública Regional y Nacional.</t>
  </si>
  <si>
    <t>1. Enfoque Estratégico</t>
  </si>
  <si>
    <t>Catalizador:  Superación de privaciones como fundamento de la dignidad
humana y condiciones básicas para el bienestar</t>
  </si>
  <si>
    <t>Seguridad Humana y Justicia Social</t>
  </si>
  <si>
    <t>Número de rutas nacionales intervenidas</t>
  </si>
  <si>
    <t>flujo</t>
  </si>
  <si>
    <t>Implementación de modelo de transporte propio</t>
  </si>
  <si>
    <t>Cumplimiento al plan de trabajo definido por vigencia</t>
  </si>
  <si>
    <t>Ejecución del proyecto CO de Gestión Documental Bogotá</t>
  </si>
  <si>
    <t>Estrategia Comercial como proveedor servicios de internet.</t>
  </si>
  <si>
    <t>Desarrollo del OPO como proveedor servicios de internet.</t>
  </si>
  <si>
    <t>Número de oficinas donde prestamos el servicio</t>
  </si>
  <si>
    <t>Potencializar los servicios postales de pago del OPO</t>
  </si>
  <si>
    <t>Estrategia jurídica y operativa</t>
  </si>
  <si>
    <t xml:space="preserve">Servicios Postales Nacionales </t>
  </si>
  <si>
    <t>Mayor penetración en el sector gobierno</t>
  </si>
  <si>
    <t>No relacionan</t>
  </si>
  <si>
    <t xml:space="preserve">Desarrollar estrategias que fortalezcan al Operador Postal como prestador de servicios que aporten al desarrollo del sector. </t>
  </si>
  <si>
    <t>Fortalecimiento del Operador Postal Oficial</t>
  </si>
  <si>
    <t xml:space="preserve">1.5 Fortalecimiento de la Industria </t>
  </si>
  <si>
    <t>Número de emisoras de FM implementadas de interés público clase "C" en las zonas más afectadas por el conflicto, en cumplimiento del PMI</t>
  </si>
  <si>
    <t>Emisoras de FM, de interés público clase "C" en las zonas más afectadas por el conflicto, a partir de la definición de los puntos geográficos</t>
  </si>
  <si>
    <t>Número de contenidos digitales generados</t>
  </si>
  <si>
    <t>Contenidos digitales generados</t>
  </si>
  <si>
    <t>Nuevos contenidos de radio producidos y emitidos</t>
  </si>
  <si>
    <t>Contenidos para las plataformas de emisoras nacionales descentralizadas</t>
  </si>
  <si>
    <t>9.c. Aumentar de forma significativa el acceso a la tecnología de la información y las comunicaciones y esforzarse por facilitar el acceso universal y asequible a Internet en los países menos adelantados a más tardar en 2020 (MinTIC-Líder)</t>
  </si>
  <si>
    <t>Horas de contenidos al aire y especiales, nacionales y descentralizados generados</t>
  </si>
  <si>
    <t>Industria, innovación e infraestructura</t>
  </si>
  <si>
    <t>Fortalecer las plataformas de las emisoras de la radio pública nacional a través de la realización de contenidos con valor público que generen identidad y auto representación</t>
  </si>
  <si>
    <t>Fortalecimiento de la programación de la radio pública</t>
  </si>
  <si>
    <t>Número de unidades funcionales de televisión fortalecidas mediante la reposición e implementación de equipos y sistemas de televisión</t>
  </si>
  <si>
    <t>Unidades funcionales de televisión fortalecidas</t>
  </si>
  <si>
    <t>Número de contenidos audiovisuales producidos, transmitidos y/o emitidos a través de las pantallas de la televisión pública nacional</t>
  </si>
  <si>
    <t>Contenidos audiovisuales</t>
  </si>
  <si>
    <t>Aumentar la oferta de contenidos audiovisuales con valor público que respondan a la identidad, necesidades y preferencias de los colombianos</t>
  </si>
  <si>
    <t>Fortalecimiento de los contenidos audiovisuales de la televisión pública.</t>
  </si>
  <si>
    <t>Dirección de Economia Digital</t>
  </si>
  <si>
    <t>Número de empresas de la Industria Digital fortalecidas para impulsar la transformación productiva del país.</t>
  </si>
  <si>
    <t>Programas de acompañamiento, asistencia técnica y financiación para la Industria Digital</t>
  </si>
  <si>
    <t>Número de ciudadanos con herramientas para el emprendimiento digital</t>
  </si>
  <si>
    <t>Programas de capacitación para el desarrollo de habilidades en la generación de negocios digitales </t>
  </si>
  <si>
    <t>Fortalecimiento de la Industria TI Nacional
FORTALECIMIENTO A LA TRANSFORMACION DIGITAL DE LAS EMPRESAS A NIVEL NACIONAL</t>
  </si>
  <si>
    <t>Investigación, Desarrollo e Innovación en TIC</t>
  </si>
  <si>
    <t>8.2  Lograr niveles más elevados de productividad económica mediante la diversificación, la modernización tecnológica y la innovación, entre otras cosas centrándose en los sectores con gran valor añadido y un uso intensivo de la mano de obra</t>
  </si>
  <si>
    <t xml:space="preserve">18. Seguimiento y evaluación del desempeño institucional </t>
  </si>
  <si>
    <t>Fortalecer la Industria Digital Nacional durante el cuatrienio, para que responda a las demandas de adopción de tecnologías digitales por parte de los sectores productivos consolidando a Colombia como un país desarrollador de productos y servicios digitales.</t>
  </si>
  <si>
    <t>Fortalecimiento de la Industria TI para la transformación productiva</t>
  </si>
  <si>
    <t>Cat: Economia productiva a traves de la reindustrializacion y bioeconomia
Comp: Impulso a la industria de las tecnologías de la información (TI)</t>
  </si>
  <si>
    <t xml:space="preserve"> transformación productiva, Internacionalización, acción climática</t>
  </si>
  <si>
    <t>GIT Apelaciones</t>
  </si>
  <si>
    <t>Porcentaje de resoluciones expedidas que resuelven los recursos de apelación en los términos de ley</t>
  </si>
  <si>
    <t>stock</t>
  </si>
  <si>
    <t>Resoluciones que resuelven los recursos de apelación</t>
  </si>
  <si>
    <t>Fortalecimiento y modernización del modelo de Inspección, Vigilancia y Control del sector TIC. Nacional</t>
  </si>
  <si>
    <t xml:space="preserve">Resolver los recursos de apelación presentados por los vigilados. </t>
  </si>
  <si>
    <t>Control integral de las decisiones en segunda instancia en los servicios de comunicaciones (Móvil/ no móvil), postal, radiodifusión sonora y televisión</t>
  </si>
  <si>
    <t>Catalizador:  Superación de privaciones como fundamento de la dignidad
humana y condiciones básicas para el bienestar
Comp: Estrategia de apropiación digital</t>
  </si>
  <si>
    <t xml:space="preserve"> Operadores de televisión pública financiados</t>
  </si>
  <si>
    <t>Servicio de apoyo financiero a operadores de televisión pública</t>
  </si>
  <si>
    <t>Apoyo a operadores públicos del servicio de televisión nacional</t>
  </si>
  <si>
    <t xml:space="preserve">Fortalecer a los operadores públicos en las condiciones técnicas y operativas de la prestación del servicio de televisión </t>
  </si>
  <si>
    <t xml:space="preserve">Nuevas estaciones de radio pública nacional Instaladas </t>
  </si>
  <si>
    <t xml:space="preserve">Estaciones y estudios de radiodifusión sonora en funcionamiento	</t>
  </si>
  <si>
    <t>Extensión, descentralización y cobertura de la Radio Pública Nacional</t>
  </si>
  <si>
    <t>Gestión de la Industria de Comunicaciones</t>
  </si>
  <si>
    <t>9.c. Aumentar de forma significativa el acceso a la tecnología de la información y las comunicaciones y esforzarse por facilitar el acceso universal y asequible a Internet en los países menos adelantados a más tardar en 2020 (Mintic-Líder).</t>
  </si>
  <si>
    <t>Fortalecer la radio pública, a través del despliegue de nueva infraestructura de estaciones y estudios de la red de la radio pública nacional operada por Radio Televisión Nacional de Colombia - RTVC</t>
  </si>
  <si>
    <t>Fortalecimiento de la radio pública nacional</t>
  </si>
  <si>
    <t xml:space="preserve">Líneas de acción implementadas </t>
  </si>
  <si>
    <t xml:space="preserve">Plan de Modernización del sector postal 2020-2024 </t>
  </si>
  <si>
    <t>Procesos de asignación de espectro aperturados</t>
  </si>
  <si>
    <t xml:space="preserve">Oferta de espectro </t>
  </si>
  <si>
    <t>Proyectos de actualización normativa elaborados</t>
  </si>
  <si>
    <t xml:space="preserve">Direcciónde Industria de Comunicaciones </t>
  </si>
  <si>
    <t>Actualización normativa del sector TIC y sector Postal</t>
  </si>
  <si>
    <t>Generación de Políticas y estrategias dirigidas a mejorar la competitividad de la industria de comunicaciones</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</si>
  <si>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</si>
  <si>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Fortalecimiento del sector TIC y Postal</t>
  </si>
  <si>
    <t>Cat: Democratización de las TIC para desarrollar una sociedad del conocimiento y la tecnología</t>
  </si>
  <si>
    <t xml:space="preserve">2.3 Dirección de Vigilancia, Inspección y Control </t>
  </si>
  <si>
    <t>Informe de vigilancia y control generado</t>
  </si>
  <si>
    <t>Servicio de vigilancia y control de telecomunicaciones y servicios postales</t>
  </si>
  <si>
    <t>Vigilancia, Inspección y Control</t>
  </si>
  <si>
    <t>Realizar las acciones de promoción y prevención para fortalecer el cumplimiento de las obligaciones  de los operadores de telecomunicaciones y servicios postales</t>
  </si>
  <si>
    <t>Acercamiento al usuario y mitigación de incumplimientos de las empresas del sector</t>
  </si>
  <si>
    <t>1.4 Prevención</t>
  </si>
  <si>
    <t>GIT COLCERT</t>
  </si>
  <si>
    <t>Documentos desarrollados como habilitadores en la implementación de la Política de Seguridad Digital</t>
  </si>
  <si>
    <t>Documentos de evaluación</t>
  </si>
  <si>
    <t xml:space="preserve">Acuerdos suscritos para apoyar en la preparación, prevención y respuesta efectiva ante incidentes de Seguridad Digital </t>
  </si>
  <si>
    <t>Documentos metodológicos</t>
  </si>
  <si>
    <t>Personas capacitadas para en Gestión TI y en Seguridad y Privacidad de la Información</t>
  </si>
  <si>
    <t>Servicio de educación informal en Gestión TI y en Seguridad y Privacidad de la Información</t>
  </si>
  <si>
    <t>Fortalecimiento de las capacidades de prevención, detección y recuperación de incidentes de seguridad digital de los ciudadanos, del sector publico y del sector privado. Nacional</t>
  </si>
  <si>
    <t>Acceso uso y apropiación de las TC</t>
  </si>
  <si>
    <t xml:space="preserve">Industria innovación e infraestructura </t>
  </si>
  <si>
    <t>Apoyar en la implementación del marco de gobernanza en materia de seguridad digital en Colombia</t>
  </si>
  <si>
    <t xml:space="preserve">Cultura de seguridad digital para prevención y preparación  del estado colombiano </t>
  </si>
  <si>
    <t>1.3 Un Ecosistema Seguro</t>
  </si>
  <si>
    <t>Catalizador:  Superación de privaciones como fundamento de la dignidad
humana y condiciones básicas para el bienestar
Comp: Estrategia de apropiación digital para la vida</t>
  </si>
  <si>
    <t>Análisis de vulnerabilidades realizados en entidades del Estado</t>
  </si>
  <si>
    <t>Servicio de análisis de vulnerabilidades de seguridad digital</t>
  </si>
  <si>
    <t>Número de plataformas o sistemas de información disponibles para la seguridad digital del Estado</t>
  </si>
  <si>
    <t>Servicio de información implementado</t>
  </si>
  <si>
    <t>Cantidad de incidentes de Seguridad digital detectados en las plataformas de monitoreo o reportados a través de los canales de atención del ColCERT</t>
  </si>
  <si>
    <t>Servicio de atención a incidentes de seguridad digital</t>
  </si>
  <si>
    <t xml:space="preserve">Incrementar el conocimiento en materia de gestión de incidentes de seguridad digital en el país. </t>
  </si>
  <si>
    <t>Capacidades para la resiliencia en seguridad digital</t>
  </si>
  <si>
    <t>Corporación Agencia Nacional Digital</t>
  </si>
  <si>
    <t>Herramientas tecnológicas de Gobierno digital implementadas*</t>
  </si>
  <si>
    <t>Servicios de Información para la
implementación de la Estrategia
de Gobierno digital</t>
  </si>
  <si>
    <t>Conformar una red de alianzas que permita fortalecer la generación de productos y servicios de la AND*</t>
  </si>
  <si>
    <t>Productos Digitales Desarrollados</t>
  </si>
  <si>
    <t>Desarrollos Digitales</t>
  </si>
  <si>
    <t>Modelo operativo-financiero para lograr la autosostenibilidad de la operación de los SCD base implementado*</t>
  </si>
  <si>
    <t>Entidades asistidas técnicamente*</t>
  </si>
  <si>
    <t>Infraestructura de interoperabilidad, autenticación digital y carpeta ciudadana digital en operación*</t>
  </si>
  <si>
    <t>Servicio de asistencia técnica
para la implementación de la
Estrategia de Gobierno digital</t>
  </si>
  <si>
    <t xml:space="preserve">Contribución al aumento de la vinculación de entidades públicas al ecosistema de información pública digital </t>
  </si>
  <si>
    <t xml:space="preserve"> Aumentar la vinculación 
de las entidades públicas al ecosistema de información pública digital</t>
  </si>
  <si>
    <t>Contribución a la consolidación digital del estado a través del aumento de las entidades vinculadas al ecosistema de información pública digital</t>
  </si>
  <si>
    <t>1.2 Desarrollar la sociedad del Conocimiento y la Tecnología</t>
  </si>
  <si>
    <t>Cat: Desarrollar la sociedad del conocimiento y la tecnología
Comp: Gobierno Digital para la gente</t>
  </si>
  <si>
    <t>Dirección de Apropiación</t>
  </si>
  <si>
    <t>Personas sensibilizadas en el Uso Seguro y Responsable de las TIC</t>
  </si>
  <si>
    <t>Personas sensibilizadas</t>
  </si>
  <si>
    <t>Servicio de asistencia, capacitación y apoyo para el uso y apropiación de las TIC, con enfoque diferencial y en beneficio de la comunidad para participar en la
economía digital nacional</t>
  </si>
  <si>
    <t>Uso y Apropiación de las TIC</t>
  </si>
  <si>
    <t>1, 2, 3 X TIC, desde un enfoque de salud mental, brinda herramientas para promover el uso seguro y responsable de las TIC y para prevenir los riesgos y delitos en Internet.</t>
  </si>
  <si>
    <t>Internet Seguro y Responsable</t>
  </si>
  <si>
    <t>Empresas y/o empresarios que adoptan tecnologías para la transformación digital.</t>
  </si>
  <si>
    <t>Programa para la generación de habilidades digitales que promuevan la transformación</t>
  </si>
  <si>
    <t>Número de adultos formados en habilidades digitales</t>
  </si>
  <si>
    <t>Programa Sociedad digital</t>
  </si>
  <si>
    <t>Número de niños, niñas y adolescentes formados en TI</t>
  </si>
  <si>
    <t>Programa Generación TIC</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</si>
  <si>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</si>
  <si>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Aportar a la democratización de las TIC para desarrollar una sociedad del conocimiento y la tecnología durante el cuatrienio, a través de la  transformación digital y la formación de colombianos en habilidades TI para lograr el cambio que el país necesita.</t>
  </si>
  <si>
    <t xml:space="preserve">Desarrollo de habilidades digitales para la vida </t>
  </si>
  <si>
    <t xml:space="preserve">Seguridad Humana y justicia social </t>
  </si>
  <si>
    <t>Dirección Gobierno Digital</t>
  </si>
  <si>
    <t xml:space="preserve">Transformación Digital de las Entidades Públicas del Orden Territorial medido en la variación porcentual del Indice de Gobierno Digital </t>
  </si>
  <si>
    <t>Por definir</t>
  </si>
  <si>
    <t>Entidades Publicas del orden territorial transformadas digitalmente</t>
  </si>
  <si>
    <t>Transformación Digital de las Entidades Públicas del Orden Nacional medido en la variación porcentual del Indice de Gobierno Digital</t>
  </si>
  <si>
    <t>Entidades Publicas del orden nacional transformadas digitalmente</t>
  </si>
  <si>
    <t>Aprovechamiento y uso de las tecnologías de la información y las comunicaciones en el sector público</t>
  </si>
  <si>
    <t xml:space="preserve">Uso y Apropiación de las TIC
</t>
  </si>
  <si>
    <t>ODS 17. Alianzas para lograr los objetivos</t>
  </si>
  <si>
    <t>Incrementar el nivel de Transformación Digital del Estado a través de planes, programas y proyectos que impulsen la Política de Gobierno Digital</t>
  </si>
  <si>
    <t xml:space="preserve">Transformación Digital para la Productividad del Estado a través de la Política de Gobierno Digital
</t>
  </si>
  <si>
    <t>Cat:Fortalecimiento institucional como motor de cambio para 
recuperar la confianza de la ciudadanía y para el fortalecimiento 
del vínculo Estado-Ciudadanía.
Comp: Gobierno digital para la gente.</t>
  </si>
  <si>
    <t>Formaciones en habilidades digitales</t>
  </si>
  <si>
    <t>Formaciones</t>
  </si>
  <si>
    <t>10. Reducción de las desigualdades</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</si>
  <si>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</si>
  <si>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Apropiación TIC para el Cambio</t>
  </si>
  <si>
    <t>Computadores para Educar</t>
  </si>
  <si>
    <t>Eventos De Difusión Realizados</t>
  </si>
  <si>
    <t>Personas de la comunidad capacitadas en la correcta disposición de residuos de aparatos eléctricos y electrónicos</t>
  </si>
  <si>
    <t>Kits para procesos de aprendizaje elaborados con residuos eléctricos y electrónicos</t>
  </si>
  <si>
    <t>Residuos electrónicos dispuestos correctamente. (Demanufactura)</t>
  </si>
  <si>
    <t>Equipos obsoletos retomados</t>
  </si>
  <si>
    <t>Servicio de recolección y gestión de residuos electrónicos</t>
  </si>
  <si>
    <t>Personas capacitadas en temas TIC</t>
  </si>
  <si>
    <t>Estudiantes acompañados en procesos de educativos con tecnologías digitales.</t>
  </si>
  <si>
    <t xml:space="preserve">Eventos de socialización de experiencias exitosas en el uso práctico de las tecnologías de la información en la educación. </t>
  </si>
  <si>
    <t>capacidad</t>
  </si>
  <si>
    <t xml:space="preserve">Docentes acompañados en procesos de educativos con tecnologías digitales </t>
  </si>
  <si>
    <t xml:space="preserve">Docentes formados en uso pedagógico de tecnologías de la información y las comunicaciones. </t>
  </si>
  <si>
    <t>Servicio de educación para el trabajo en temas de uso pedagógico de tecnologías de la información y las comunicaciones</t>
  </si>
  <si>
    <t>Sedes educativas oficiales con acceso a terminales de cómputo y contenidos digitales</t>
  </si>
  <si>
    <t>Requerimientos técnicos atendidos</t>
  </si>
  <si>
    <t>Estudiantes de sedes educativas oficiales beneficiados con el servicio de apoyo en tecnologías de la información y las comunicaciones para la educación</t>
  </si>
  <si>
    <t xml:space="preserve">Servicio de apoyo en tecnologías de la información y las comunicaciones para la educación básica, primaria y secundaria </t>
  </si>
  <si>
    <t>Terminales de cómputo con contenidos digitales entregadas a sedes educativas para uso de docentes</t>
  </si>
  <si>
    <t>Terminales de cómputo con contenidos digitales entregadas</t>
  </si>
  <si>
    <t>Relación de estudiantes por terminal de cómputo en sedes educativas oficiales</t>
  </si>
  <si>
    <t>Incremento en la  dotación de terminales de cómputo y capacitación de docentes en sedes educativas oficiales a nivel nacional </t>
  </si>
  <si>
    <t xml:space="preserve">Incremento en la  dotación de terminales de cómputo y capacitación de docentes en sedes educativas oficiales a nivel nacional </t>
  </si>
  <si>
    <t>Facilitar el acceso y uso de las tecnologías de la información y las comunicaciones en todo el territorio nacional – Computadores para Educar (1de 3)</t>
  </si>
  <si>
    <t>1.1 Conectividad</t>
  </si>
  <si>
    <t>Agencia Nacional del Espectro</t>
  </si>
  <si>
    <t>Porcentaje de ejecución del del Plan de Gestión del Conocimiento del Espectro</t>
  </si>
  <si>
    <t>Informe de ejecución del Plan de Gestión del Conocimiento del Espectro</t>
  </si>
  <si>
    <t>Porcentaje de ejecución del Plan de Monitoreo de Espectro</t>
  </si>
  <si>
    <t>Informe de ejecución del Plan de Monitoreo de Espectro</t>
  </si>
  <si>
    <t>Número de documentos con propuestas para definición de posiciones de Colombia</t>
  </si>
  <si>
    <t>Documentos con propuestas para definición de posiciones de Colombia en temas de espectro</t>
  </si>
  <si>
    <t>Número de resoluciones expedidas</t>
  </si>
  <si>
    <t>Modificación de canales de los Planes Técnicos de Radiodifusión Sonora expedidos</t>
  </si>
  <si>
    <t>Porcentaje de avance del proyecto</t>
  </si>
  <si>
    <t>Informe de ejecución del Proyecto de actualización anual del Plan Maestro de Gestión de Espectro</t>
  </si>
  <si>
    <t>Fortalecimiento de la planeación, gestión, vigilancia y control del espectro radioeléctrico, acorde con la evolución tecnológica, la innovación, armonización internacional, adquisición y transferencia de conocimiento para el beneficio nacional</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</si>
  <si>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</si>
  <si>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</si>
  <si>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Gestión integral de espectro para el incremento del bienestar social</t>
  </si>
  <si>
    <t>Catalizador:  Superación de privaciones como fundamento de la dignidad
humana y condiciones básicas para el bienestar Componente: Plan Integral de Expansión de Conectividad Digital</t>
  </si>
  <si>
    <t xml:space="preserve">2.1 Dirección de Infraestructura </t>
  </si>
  <si>
    <t>Porcentaje de recursos desembolsados de acuerdo con la programación realizados</t>
  </si>
  <si>
    <t>Recursos financieros desembolsados</t>
  </si>
  <si>
    <t>Apoyo financiero para el suministro de terminales a nivel nacional</t>
  </si>
  <si>
    <t>Acceso a las TIC</t>
  </si>
  <si>
    <t>Realizar el Traslado de recursos y seguimiento a la ejecución  financiera destinada a la actividad para el desarrollo misional de Computadores para Educar CPE (Resolución de Transferencia).</t>
  </si>
  <si>
    <t>Apoyo financiero a Computadores para Educar (CPE)</t>
  </si>
  <si>
    <t xml:space="preserve">1.090 puntos de conectividad </t>
  </si>
  <si>
    <t>Zonas de acceso público a internet</t>
  </si>
  <si>
    <t>Número de Centros Digitales Instalados y en Operación</t>
  </si>
  <si>
    <t xml:space="preserve">Centros Digitales en Operación </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</si>
  <si>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</si>
  <si>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</si>
  <si>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</si>
  <si>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Catalizador:  Superación de privaciones como fundamento de la dignidad humana y condiciones básicas para el bienestar</t>
  </si>
  <si>
    <t>Nuevas conexiones a Internet fijo</t>
  </si>
  <si>
    <t>POR DEFINIR</t>
  </si>
  <si>
    <t>Servicio de conexiones a redes de acceso</t>
  </si>
  <si>
    <t>Desarrollo masificación acceso a internet nacional</t>
  </si>
  <si>
    <t>Contribuir al cierre de la brecha digital mediante el despliegue de accesos de última milla en condiciones asequibles</t>
  </si>
  <si>
    <t>Masificación de Accesos</t>
  </si>
  <si>
    <t xml:space="preserve">Acceso a internet en 788 nuevos municipios </t>
  </si>
  <si>
    <t>Cabeceras con redes de transporte de alta velocidad</t>
  </si>
  <si>
    <t xml:space="preserve">  Servicio de acceso y uso de Tecnologías de la Información y las Comunicaciones</t>
  </si>
  <si>
    <t>Ampliación programa de telecomunicaciones sociales nacional</t>
  </si>
  <si>
    <t>Garantizar la culminación del despliegue de la red de alta velocidad y la oferta de conectividad asociada, conforme lo previsto en el Documento CONPES 3769 de 2013.</t>
  </si>
  <si>
    <t xml:space="preserve">Ampliación Programa de Telecomunicaciones Sociales Nacional </t>
  </si>
  <si>
    <t>Sistema Actualizado</t>
  </si>
  <si>
    <t>Servicio de información actualizado</t>
  </si>
  <si>
    <t>Trámites que impactan la gestión de las actuaciones administrativas, realizados</t>
  </si>
  <si>
    <t>Verificaciones de cumplimiento a las obligaciones de los Proveedores de redes y servicios de telecomunicaciones y servicios postales, realizadas.</t>
  </si>
  <si>
    <t>Documentos de inspección y vigilancia</t>
  </si>
  <si>
    <t xml:space="preserve">Fortalecimiento y modernización del modelo de Inspección, Vigilancia y Control del sector TIC. Nacional
</t>
  </si>
  <si>
    <t xml:space="preserve">Vigilancia, Inspección, y Control </t>
  </si>
  <si>
    <t>Realizar los ejercicios de verificación de las obligaciones de los operadores de telecomunicaciones y postales bajo una supervisión inteligente basada en ciencias de datos.</t>
  </si>
  <si>
    <t>Supervisión Inteligente</t>
  </si>
  <si>
    <t>Dependencia Responsable</t>
  </si>
  <si>
    <t>Avance meta cuatrienio</t>
  </si>
  <si>
    <t>Meta Cuatrienio</t>
  </si>
  <si>
    <t>Avance 2026</t>
  </si>
  <si>
    <t>meta 2026</t>
  </si>
  <si>
    <t>Avance 2025</t>
  </si>
  <si>
    <t>Meta 2025</t>
  </si>
  <si>
    <t>Avance 2024</t>
  </si>
  <si>
    <t>Meta 2024</t>
  </si>
  <si>
    <t>Avance 2023 (MARZO)</t>
  </si>
  <si>
    <t>Meta 2023</t>
  </si>
  <si>
    <t>Línea Base</t>
  </si>
  <si>
    <t>Tipologia del indicador</t>
  </si>
  <si>
    <t>Indicador de la Iniciativa</t>
  </si>
  <si>
    <t>Producto de la Iniciativa</t>
  </si>
  <si>
    <t>Proyecto Fuente de Recursos vigencia 2023</t>
  </si>
  <si>
    <t>Apropiación 2026</t>
  </si>
  <si>
    <t>Apropiación 2025</t>
  </si>
  <si>
    <t>Apropiación 2024</t>
  </si>
  <si>
    <t>Ejecucion 2023</t>
  </si>
  <si>
    <t>Apropiación 2023</t>
  </si>
  <si>
    <t>Proceso MIG</t>
  </si>
  <si>
    <t>Objetivo de Desarrollo Sostenible (ODS)</t>
  </si>
  <si>
    <t>Política de Gestión y Desempeño Institucional</t>
  </si>
  <si>
    <t>Objetivo Iniciativa</t>
  </si>
  <si>
    <t>Iniciativa</t>
  </si>
  <si>
    <t>Línea estratégica / Dimensión MIG</t>
  </si>
  <si>
    <t>Enfonque</t>
  </si>
  <si>
    <t>Catalizadores-Componentes PND</t>
  </si>
  <si>
    <t>Bases PND
(Transformaciones)</t>
  </si>
  <si>
    <t>PLAN ESTRATÉGICO SECTORIAL_PES_ TRIMESTRE I 2023</t>
  </si>
  <si>
    <t>Aprovechamiento de la ciudad construida, participativo e incluyente, para el fortalecimiento de los vínculos intraurbanos.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</si>
</sst>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8" formatCode="&quot;$&quot;\ #,##0.00;[Red]\-&quot;$&quot;\ #,##0.00"/>
    <numFmt numFmtId="44" formatCode="_-&quot;$&quot;\ * #,##0.00_-;\-&quot;$&quot;\ * #,##0.00_-;_-&quot;$&quot;\ * &quot;-&quot;??_-;_-@_-"/>
    <numFmt numFmtId="164" formatCode="_-&quot;$&quot;* #,##0_-;\-&quot;$&quot;* #,##0_-;_-&quot;$&quot;* &quot;-&quot;_-;_-@_-"/>
    <numFmt numFmtId="165" formatCode="&quot;$&quot;#,##0"/>
    <numFmt numFmtId="166" formatCode="&quot;$&quot;\ #,##0.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2"/>
      <name val="Arial Narrow"/>
      <family val="2"/>
    </font>
    <font>
      <sz val="16"/>
      <name val="Arial Narrow"/>
      <family val="2"/>
    </font>
    <font>
      <sz val="16"/>
      <color theme="3"/>
      <name val="Arial Narrow"/>
      <family val="2"/>
    </font>
    <font>
      <sz val="16"/>
      <color rgb="FF002060"/>
      <name val="Arial Narrow"/>
      <family val="2"/>
    </font>
    <font>
      <b/>
      <sz val="14"/>
      <color theme="1"/>
      <name val="Calibri"/>
      <family val="2"/>
      <scheme val="minor"/>
    </font>
    <font>
      <b/>
      <sz val="12"/>
      <color theme="0"/>
      <name val="Arial Narrow"/>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499984740745262"/>
        <bgColor indexed="64"/>
      </patternFill>
    </fill>
    <fill>
      <patternFill patternType="solid">
        <fgColor rgb="FF1E325C"/>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diagonal/>
    </border>
    <border>
      <left/>
      <right/>
      <top/>
      <bottom style="double">
        <color rgb="FF3F3F3F"/>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102">
    <xf numFmtId="0" fontId="0" fillId="0" borderId="0" xfId="0"/>
    <xf numFmtId="0" fontId="0" fillId="0" borderId="0" xfId="0" applyAlignment="1">
      <alignment vertical="center"/>
    </xf>
    <xf numFmtId="0" fontId="3" fillId="3" borderId="0" xfId="0" applyFont="1" applyFill="1" applyAlignment="1">
      <alignment horizontal="center" vertical="center"/>
    </xf>
    <xf numFmtId="165" fontId="3" fillId="3" borderId="0" xfId="2" applyNumberFormat="1" applyFont="1" applyFill="1" applyAlignment="1">
      <alignment horizontal="center" vertical="center"/>
    </xf>
    <xf numFmtId="165" fontId="3" fillId="3" borderId="0" xfId="2" applyNumberFormat="1" applyFont="1" applyFill="1" applyAlignment="1">
      <alignment horizontal="center" vertical="center" wrapText="1"/>
    </xf>
    <xf numFmtId="9" fontId="3" fillId="3" borderId="0" xfId="3" applyFont="1" applyFill="1" applyAlignment="1">
      <alignment horizontal="center" vertical="center"/>
    </xf>
    <xf numFmtId="0" fontId="4" fillId="4" borderId="3" xfId="0" applyFont="1" applyFill="1" applyBorder="1" applyAlignment="1">
      <alignment horizontal="center" vertical="center" wrapText="1"/>
    </xf>
    <xf numFmtId="10" fontId="4" fillId="4" borderId="2" xfId="3"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44" fontId="6" fillId="5" borderId="2" xfId="1" applyFont="1" applyFill="1" applyBorder="1" applyAlignment="1">
      <alignment horizontal="center" vertical="center" wrapText="1"/>
    </xf>
    <xf numFmtId="0" fontId="4" fillId="4" borderId="2" xfId="0" applyFont="1" applyFill="1" applyBorder="1" applyAlignment="1">
      <alignment vertical="center" wrapText="1"/>
    </xf>
    <xf numFmtId="0" fontId="6" fillId="5"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44" fontId="6" fillId="5" borderId="3" xfId="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0" fontId="3" fillId="0" borderId="0" xfId="0" applyFont="1" applyAlignment="1">
      <alignment horizontal="center" vertical="center"/>
    </xf>
    <xf numFmtId="0" fontId="6" fillId="5" borderId="5" xfId="0" applyFont="1" applyFill="1" applyBorder="1" applyAlignment="1">
      <alignment horizontal="center" vertical="center" wrapText="1"/>
    </xf>
    <xf numFmtId="9" fontId="6" fillId="4" borderId="2" xfId="3" applyFont="1" applyFill="1" applyBorder="1" applyAlignment="1">
      <alignment horizontal="center" vertical="center" wrapText="1"/>
    </xf>
    <xf numFmtId="9" fontId="6" fillId="4" borderId="5" xfId="3" applyFont="1" applyFill="1" applyBorder="1" applyAlignment="1">
      <alignment horizontal="center" vertical="center" wrapText="1"/>
    </xf>
    <xf numFmtId="9"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9" fontId="4" fillId="4" borderId="2" xfId="3" applyFont="1" applyFill="1" applyBorder="1" applyAlignment="1">
      <alignment horizontal="center" vertical="center" wrapText="1"/>
    </xf>
    <xf numFmtId="165" fontId="4" fillId="4" borderId="2" xfId="2" applyNumberFormat="1" applyFont="1" applyFill="1" applyBorder="1" applyAlignment="1">
      <alignment horizontal="center" vertical="center" wrapText="1"/>
    </xf>
    <xf numFmtId="166" fontId="4" fillId="4" borderId="2" xfId="2"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6" fontId="4" fillId="4" borderId="2" xfId="0" applyNumberFormat="1" applyFont="1" applyFill="1" applyBorder="1" applyAlignment="1">
      <alignment horizontal="center" vertical="center" wrapText="1"/>
    </xf>
    <xf numFmtId="166" fontId="4" fillId="4" borderId="2" xfId="0" applyNumberFormat="1" applyFont="1" applyFill="1" applyBorder="1" applyAlignment="1">
      <alignment horizontal="center" vertical="center" wrapText="1"/>
    </xf>
    <xf numFmtId="10" fontId="4" fillId="4" borderId="2"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9" fontId="6" fillId="4" borderId="3" xfId="3" applyFont="1" applyFill="1" applyBorder="1" applyAlignment="1">
      <alignment horizontal="center" vertical="center" wrapText="1"/>
    </xf>
    <xf numFmtId="0" fontId="6" fillId="5" borderId="2" xfId="0" applyFont="1" applyFill="1" applyBorder="1" applyAlignment="1">
      <alignment vertical="center" wrapText="1"/>
    </xf>
    <xf numFmtId="3" fontId="4" fillId="4" borderId="3"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2" fillId="6" borderId="6" xfId="4" applyFill="1" applyBorder="1" applyAlignment="1">
      <alignment horizontal="center" vertical="center" wrapText="1"/>
    </xf>
    <xf numFmtId="0" fontId="0" fillId="0" borderId="0" xfId="0" applyAlignment="1">
      <alignment horizontal="center" vertical="center"/>
    </xf>
    <xf numFmtId="0" fontId="8" fillId="7" borderId="0" xfId="0" applyFont="1" applyFill="1" applyAlignment="1">
      <alignment horizontal="center" vertical="center"/>
    </xf>
    <xf numFmtId="165" fontId="8" fillId="7" borderId="0" xfId="2" applyNumberFormat="1" applyFont="1" applyFill="1" applyBorder="1" applyAlignment="1">
      <alignment horizontal="center" vertical="center"/>
    </xf>
    <xf numFmtId="165" fontId="8" fillId="7" borderId="0" xfId="2" applyNumberFormat="1" applyFont="1" applyFill="1" applyBorder="1" applyAlignment="1">
      <alignment horizontal="center" vertical="center" wrapText="1"/>
    </xf>
    <xf numFmtId="0" fontId="3" fillId="7" borderId="0" xfId="0" applyFont="1" applyFill="1" applyAlignment="1">
      <alignment horizontal="center" vertical="center"/>
    </xf>
    <xf numFmtId="165" fontId="3" fillId="7" borderId="0" xfId="2" applyNumberFormat="1" applyFont="1" applyFill="1" applyAlignment="1">
      <alignment horizontal="center" vertical="center"/>
    </xf>
    <xf numFmtId="165" fontId="3" fillId="7" borderId="0" xfId="2" applyNumberFormat="1" applyFont="1" applyFill="1" applyAlignment="1">
      <alignment horizontal="center" vertical="center" wrapText="1"/>
    </xf>
    <xf numFmtId="0" fontId="0" fillId="0" borderId="0" xfId="0" applyAlignment="1">
      <alignment horizontal="left" vertical="center" wrapText="1"/>
    </xf>
    <xf numFmtId="165" fontId="3" fillId="3" borderId="0" xfId="2" applyNumberFormat="1" applyFont="1" applyFill="1" applyAlignment="1">
      <alignment horizontal="center" vertical="center"/>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165" fontId="4" fillId="4" borderId="3" xfId="2" applyNumberFormat="1" applyFont="1" applyFill="1" applyBorder="1" applyAlignment="1">
      <alignment horizontal="center" vertical="center" wrapText="1"/>
    </xf>
    <xf numFmtId="165" fontId="4" fillId="4" borderId="5" xfId="2" applyNumberFormat="1" applyFont="1" applyFill="1" applyBorder="1" applyAlignment="1">
      <alignment horizontal="center" vertical="center" wrapText="1"/>
    </xf>
    <xf numFmtId="165" fontId="4" fillId="4" borderId="4" xfId="2" applyNumberFormat="1" applyFont="1" applyFill="1" applyBorder="1" applyAlignment="1">
      <alignment horizontal="center" vertical="center" wrapText="1"/>
    </xf>
    <xf numFmtId="166" fontId="4" fillId="4" borderId="3" xfId="2" applyNumberFormat="1" applyFont="1" applyFill="1" applyBorder="1" applyAlignment="1">
      <alignment horizontal="center" vertical="center" wrapText="1"/>
    </xf>
    <xf numFmtId="166" fontId="4" fillId="4" borderId="5" xfId="2" applyNumberFormat="1" applyFont="1" applyFill="1" applyBorder="1" applyAlignment="1">
      <alignment horizontal="center" vertical="center" wrapText="1"/>
    </xf>
    <xf numFmtId="166" fontId="4" fillId="4" borderId="4" xfId="2" applyNumberFormat="1" applyFont="1" applyFill="1" applyBorder="1" applyAlignment="1">
      <alignment horizontal="center" vertical="center" wrapText="1"/>
    </xf>
    <xf numFmtId="44" fontId="5" fillId="5" borderId="3" xfId="1"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44" fontId="5" fillId="5" borderId="2" xfId="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8" fontId="6"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6" fontId="6" fillId="5" borderId="2"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4" fillId="4" borderId="4" xfId="0"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165" fontId="4" fillId="4" borderId="5" xfId="0" applyNumberFormat="1"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166" fontId="4" fillId="4" borderId="5" xfId="0" applyNumberFormat="1" applyFont="1" applyFill="1" applyBorder="1" applyAlignment="1">
      <alignment horizontal="center" vertical="center" wrapText="1"/>
    </xf>
    <xf numFmtId="166" fontId="5" fillId="4" borderId="2"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166" fontId="6" fillId="4" borderId="2" xfId="1" applyNumberFormat="1" applyFont="1" applyFill="1" applyBorder="1" applyAlignment="1">
      <alignment horizontal="center" vertical="center" wrapText="1"/>
    </xf>
    <xf numFmtId="6" fontId="4" fillId="4" borderId="3" xfId="0" applyNumberFormat="1" applyFont="1" applyFill="1" applyBorder="1" applyAlignment="1">
      <alignment horizontal="center" vertical="center" wrapText="1"/>
    </xf>
    <xf numFmtId="6" fontId="4" fillId="4" borderId="4" xfId="0" applyNumberFormat="1" applyFont="1" applyFill="1" applyBorder="1" applyAlignment="1">
      <alignment horizontal="center" vertical="center" wrapText="1"/>
    </xf>
    <xf numFmtId="166" fontId="6" fillId="4" borderId="3" xfId="1" applyNumberFormat="1" applyFont="1" applyFill="1" applyBorder="1" applyAlignment="1">
      <alignment horizontal="center" vertical="center" wrapText="1"/>
    </xf>
    <xf numFmtId="166" fontId="6" fillId="4" borderId="5" xfId="1" applyNumberFormat="1" applyFont="1" applyFill="1" applyBorder="1" applyAlignment="1">
      <alignment horizontal="center" vertical="center" wrapText="1"/>
    </xf>
    <xf numFmtId="166" fontId="6" fillId="4" borderId="4" xfId="1" applyNumberFormat="1" applyFont="1" applyFill="1" applyBorder="1" applyAlignment="1">
      <alignment horizontal="center" vertical="center" wrapText="1"/>
    </xf>
    <xf numFmtId="166" fontId="5" fillId="4" borderId="3" xfId="1" applyNumberFormat="1" applyFont="1" applyFill="1" applyBorder="1" applyAlignment="1">
      <alignment horizontal="center" vertical="center" wrapText="1"/>
    </xf>
    <xf numFmtId="166" fontId="5" fillId="4" borderId="5" xfId="1"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8" fontId="5" fillId="5" borderId="2"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6" fontId="6" fillId="5" borderId="3" xfId="0" applyNumberFormat="1" applyFont="1" applyFill="1" applyBorder="1" applyAlignment="1">
      <alignment horizontal="center" vertical="center" wrapText="1"/>
    </xf>
    <xf numFmtId="6" fontId="6" fillId="5" borderId="5" xfId="0" applyNumberFormat="1" applyFont="1" applyFill="1" applyBorder="1" applyAlignment="1">
      <alignment horizontal="center" vertical="center" wrapText="1"/>
    </xf>
    <xf numFmtId="6" fontId="6" fillId="5" borderId="4" xfId="0" applyNumberFormat="1" applyFont="1" applyFill="1" applyBorder="1" applyAlignment="1">
      <alignment horizontal="center" vertical="center" wrapText="1"/>
    </xf>
    <xf numFmtId="6" fontId="5" fillId="5" borderId="3" xfId="0" applyNumberFormat="1" applyFont="1" applyFill="1" applyBorder="1" applyAlignment="1">
      <alignment horizontal="center" vertical="center" wrapText="1"/>
    </xf>
    <xf numFmtId="6" fontId="5" fillId="5" borderId="5" xfId="0" applyNumberFormat="1" applyFont="1" applyFill="1" applyBorder="1" applyAlignment="1">
      <alignment horizontal="center" vertical="center" wrapText="1"/>
    </xf>
    <xf numFmtId="6" fontId="5" fillId="5" borderId="4" xfId="0"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7" fillId="0" borderId="7" xfId="0" applyFont="1" applyBorder="1" applyAlignment="1">
      <alignment horizontal="center" vertical="center"/>
    </xf>
  </cellXfs>
  <cellStyles count="5">
    <cellStyle name="Celda de comprobación" xfId="4" builtinId="23"/>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30</xdr:col>
      <xdr:colOff>0</xdr:colOff>
      <xdr:row>5</xdr:row>
      <xdr:rowOff>88289</xdr:rowOff>
    </xdr:to>
    <xdr:sp macro="" textlink="">
      <xdr:nvSpPr>
        <xdr:cNvPr id="2" name="Rectángulo redondeado 1">
          <a:extLst>
            <a:ext uri="{FF2B5EF4-FFF2-40B4-BE49-F238E27FC236}">
              <a16:creationId xmlns:a16="http://schemas.microsoft.com/office/drawing/2014/main" id="{319F114F-432C-4CEC-8693-3A5BB9B9B23B}"/>
            </a:ext>
          </a:extLst>
        </xdr:cNvPr>
        <xdr:cNvSpPr/>
      </xdr:nvSpPr>
      <xdr:spPr>
        <a:xfrm>
          <a:off x="63500" y="88289"/>
          <a:ext cx="29761815" cy="9144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201D90CD-CE5E-4CD8-B335-F0FA4DF0E4D9}"/>
            </a:ext>
          </a:extLst>
        </xdr:cNvPr>
        <xdr:cNvSpPr txBox="1"/>
      </xdr:nvSpPr>
      <xdr:spPr>
        <a:xfrm>
          <a:off x="10199889" y="36314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oneCellAnchor>
    <xdr:from>
      <xdr:col>0</xdr:col>
      <xdr:colOff>271895</xdr:colOff>
      <xdr:row>0</xdr:row>
      <xdr:rowOff>179212</xdr:rowOff>
    </xdr:from>
    <xdr:ext cx="5148950" cy="849748"/>
    <xdr:pic>
      <xdr:nvPicPr>
        <xdr:cNvPr id="4" name="Imagen 3">
          <a:extLst>
            <a:ext uri="{FF2B5EF4-FFF2-40B4-BE49-F238E27FC236}">
              <a16:creationId xmlns:a16="http://schemas.microsoft.com/office/drawing/2014/main" id="{BBFD0C27-BA21-428D-9C7C-1C9863C429C4}"/>
            </a:ext>
          </a:extLst>
        </xdr:cNvPr>
        <xdr:cNvPicPr>
          <a:picLocks noChangeAspect="1"/>
        </xdr:cNvPicPr>
      </xdr:nvPicPr>
      <xdr:blipFill>
        <a:blip xmlns:r="http://schemas.openxmlformats.org/officeDocument/2006/relationships" r:embed="rId1"/>
        <a:stretch>
          <a:fillRect/>
        </a:stretch>
      </xdr:blipFill>
      <xdr:spPr>
        <a:xfrm>
          <a:off x="271895" y="179212"/>
          <a:ext cx="5148950" cy="849748"/>
        </a:xfrm>
        <a:prstGeom prst="rect">
          <a:avLst/>
        </a:prstGeom>
      </xdr:spPr>
    </xdr:pic>
    <xdr:clientData/>
  </xdr:oneCellAnchor>
  <xdr:oneCellAnchor>
    <xdr:from>
      <xdr:col>30</xdr:col>
      <xdr:colOff>0</xdr:colOff>
      <xdr:row>0</xdr:row>
      <xdr:rowOff>174625</xdr:rowOff>
    </xdr:from>
    <xdr:ext cx="2571298" cy="865167"/>
    <xdr:pic>
      <xdr:nvPicPr>
        <xdr:cNvPr id="5" name="Imagen 4">
          <a:extLst>
            <a:ext uri="{FF2B5EF4-FFF2-40B4-BE49-F238E27FC236}">
              <a16:creationId xmlns:a16="http://schemas.microsoft.com/office/drawing/2014/main" id="{79524DE9-4EC5-4E1E-A07F-4A0518100A1C}"/>
            </a:ext>
          </a:extLst>
        </xdr:cNvPr>
        <xdr:cNvPicPr>
          <a:picLocks noChangeAspect="1"/>
        </xdr:cNvPicPr>
      </xdr:nvPicPr>
      <xdr:blipFill>
        <a:blip xmlns:r="http://schemas.openxmlformats.org/officeDocument/2006/relationships" r:embed="rId2"/>
        <a:stretch>
          <a:fillRect/>
        </a:stretch>
      </xdr:blipFill>
      <xdr:spPr>
        <a:xfrm>
          <a:off x="28635960" y="174625"/>
          <a:ext cx="2571298" cy="865167"/>
        </a:xfrm>
        <a:prstGeom prst="rect">
          <a:avLst/>
        </a:prstGeom>
      </xdr:spPr>
    </xdr:pic>
    <xdr:clientData/>
  </xdr:oneCellAnchor>
  <xdr:oneCellAnchor>
    <xdr:from>
      <xdr:col>12</xdr:col>
      <xdr:colOff>2099829</xdr:colOff>
      <xdr:row>1</xdr:row>
      <xdr:rowOff>225981</xdr:rowOff>
    </xdr:from>
    <xdr:ext cx="4209229" cy="374141"/>
    <xdr:sp macro="" textlink="">
      <xdr:nvSpPr>
        <xdr:cNvPr id="6" name="CuadroTexto 5">
          <a:extLst>
            <a:ext uri="{FF2B5EF4-FFF2-40B4-BE49-F238E27FC236}">
              <a16:creationId xmlns:a16="http://schemas.microsoft.com/office/drawing/2014/main" id="{9AC1FBB1-DBE8-455A-A7F9-15602A3A6C9F}"/>
            </a:ext>
          </a:extLst>
        </xdr:cNvPr>
        <xdr:cNvSpPr txBox="1"/>
      </xdr:nvSpPr>
      <xdr:spPr>
        <a:xfrm>
          <a:off x="10199889" y="36314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958bd3b3218e229f/Escritorio/1.%20PES_PEI%20-%20MARZO%202023%20VERSION%20PARA%20TRABAJAR%20DIARIO%2004042023%20.xlsm" TargetMode="External"/><Relationship Id="rId1" Type="http://schemas.openxmlformats.org/officeDocument/2006/relationships/externalLinkPath" Target="https://d.docs.live.net/958bd3b3218e229f/Escritorio/1.%20PES_PEI%20-%20MARZO%202023%20VERSION%20PARA%20TRABAJAR%20DIARIO%2004042023%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P 2023-03-31"/>
      <sheetName val="1. Iniciativas-PA"/>
      <sheetName val="RELACION INDICADORES PNDD"/>
      <sheetName val="Conv"/>
      <sheetName val="PEI PES CONSOLID MARZO 2023"/>
      <sheetName val="GRAFICAS 2023"/>
      <sheetName val="TD PES PEI CONSOLIDADO"/>
      <sheetName val="tendencia (2)"/>
      <sheetName val="PEI  MARZO 2023 "/>
      <sheetName val="TD PEI 2023 MARZO"/>
      <sheetName val="PES MARZO 2023"/>
      <sheetName val="TD PES 2023 MARZO"/>
      <sheetName val="PES NOVIEMBRE- 2022 "/>
      <sheetName val="PES 2022"/>
      <sheetName val="f4"/>
      <sheetName val="archivos SIIF"/>
      <sheetName val="Gráficas (2)"/>
      <sheetName val="proyeccion PES"/>
      <sheetName val="Hoja1"/>
      <sheetName val="ESTADO ENTREGAS"/>
      <sheetName val="Hoja3"/>
      <sheetName val="Organigrama"/>
      <sheetName val="CIFRAS PES 2021"/>
      <sheetName val="SINERGIA"/>
      <sheetName val="Lista Desplegable"/>
      <sheetName val="CIFRAS PES 2022"/>
      <sheetName val="enlaces 19092022"/>
    </sheetNames>
    <sheetDataSet>
      <sheetData sheetId="0"/>
      <sheetData sheetId="1">
        <row r="8">
          <cell r="N8">
            <v>746963071.65999997</v>
          </cell>
        </row>
        <row r="9">
          <cell r="N9">
            <v>1152841731</v>
          </cell>
        </row>
        <row r="10">
          <cell r="N10">
            <v>119633334</v>
          </cell>
        </row>
        <row r="11">
          <cell r="N11">
            <v>249362594</v>
          </cell>
        </row>
        <row r="12">
          <cell r="N12">
            <v>0</v>
          </cell>
        </row>
        <row r="13">
          <cell r="N13">
            <v>1656402031.5999999</v>
          </cell>
        </row>
        <row r="14">
          <cell r="N14">
            <v>447928475.26999986</v>
          </cell>
        </row>
        <row r="15">
          <cell r="N15">
            <v>96166666</v>
          </cell>
        </row>
        <row r="16">
          <cell r="N16">
            <v>0</v>
          </cell>
        </row>
        <row r="17">
          <cell r="N17">
            <v>0</v>
          </cell>
        </row>
        <row r="18">
          <cell r="N18">
            <v>0</v>
          </cell>
        </row>
        <row r="19">
          <cell r="N19">
            <v>8400000</v>
          </cell>
        </row>
        <row r="20">
          <cell r="N20">
            <v>315633331.86999995</v>
          </cell>
        </row>
        <row r="21">
          <cell r="N21">
            <v>11416661327</v>
          </cell>
        </row>
        <row r="22">
          <cell r="N22">
            <v>194251377007</v>
          </cell>
        </row>
        <row r="23">
          <cell r="N23">
            <v>40550000</v>
          </cell>
        </row>
        <row r="24">
          <cell r="N24">
            <v>152783333.67000002</v>
          </cell>
        </row>
        <row r="25">
          <cell r="N25">
            <v>4145343329.6700001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61ACF-C79A-41A7-9201-0864C3F9D007}">
  <dimension ref="A1:A4"/>
  <sheetViews>
    <sheetView zoomScale="60" zoomScaleNormal="60" workbookViewId="0">
      <selection activeCell="A2" sqref="A2:A4"/>
    </sheetView>
  </sheetViews>
  <sheetFormatPr baseColWidth="10" defaultColWidth="11.44140625" defaultRowHeight="14.4" x14ac:dyDescent="0.3"/>
  <cols>
    <col min="1" max="1" width="255.6640625" customWidth="1"/>
  </cols>
  <sheetData>
    <row r="1" spans="1:1" x14ac:dyDescent="0.3">
      <c r="A1" s="1"/>
    </row>
    <row r="2" spans="1:1" ht="296.25" customHeight="1" x14ac:dyDescent="0.3">
      <c r="A2" s="49" t="s">
        <v>0</v>
      </c>
    </row>
    <row r="3" spans="1:1" ht="311.25" customHeight="1" x14ac:dyDescent="0.3">
      <c r="A3" s="49"/>
    </row>
    <row r="4" spans="1:1" ht="408.6" customHeight="1" x14ac:dyDescent="0.3">
      <c r="A4" s="49"/>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5DBD-8280-474D-A252-9A7EDC109E25}">
  <sheetPr>
    <tabColor theme="0" tint="-0.34998626667073579"/>
    <pageSetUpPr fitToPage="1"/>
  </sheetPr>
  <dimension ref="A1:AD145"/>
  <sheetViews>
    <sheetView tabSelected="1" topLeftCell="Q7" zoomScale="85" zoomScaleNormal="85" zoomScaleSheetLayoutView="83" workbookViewId="0">
      <pane ySplit="2" topLeftCell="A46" activePane="bottomLeft" state="frozen"/>
      <selection activeCell="A2" sqref="A2:A4"/>
      <selection pane="bottomLeft" activeCell="U48" sqref="U48"/>
    </sheetView>
  </sheetViews>
  <sheetFormatPr baseColWidth="10" defaultColWidth="11.44140625" defaultRowHeight="15.6" outlineLevelCol="1" x14ac:dyDescent="0.3"/>
  <cols>
    <col min="1" max="1" width="28.5546875" style="2" customWidth="1"/>
    <col min="2" max="2" width="27.6640625" style="2" customWidth="1"/>
    <col min="3" max="3" width="29.109375" style="2" customWidth="1"/>
    <col min="4" max="4" width="26.109375" style="2" customWidth="1"/>
    <col min="5" max="5" width="36.5546875" style="2" customWidth="1"/>
    <col min="6" max="6" width="33.5546875" style="2" customWidth="1"/>
    <col min="7" max="7" width="31.33203125" style="2" customWidth="1"/>
    <col min="8" max="8" width="29.44140625" style="2" customWidth="1"/>
    <col min="9" max="9" width="24.88671875" style="2" customWidth="1"/>
    <col min="10" max="10" width="26.88671875" style="3" customWidth="1"/>
    <col min="11" max="11" width="28.33203125" style="3" customWidth="1"/>
    <col min="12" max="12" width="24.6640625" style="3" hidden="1" customWidth="1"/>
    <col min="13" max="13" width="31" style="3" hidden="1" customWidth="1"/>
    <col min="14" max="14" width="23.33203125" style="3" hidden="1" customWidth="1"/>
    <col min="15" max="15" width="35" style="3" customWidth="1"/>
    <col min="16" max="16" width="37.44140625" style="3" customWidth="1"/>
    <col min="17" max="17" width="35" style="4" customWidth="1"/>
    <col min="18" max="18" width="32.5546875" style="2" customWidth="1"/>
    <col min="19" max="19" width="26.33203125" style="2" customWidth="1"/>
    <col min="20" max="20" width="29.109375" style="2" customWidth="1"/>
    <col min="21" max="21" width="33.33203125" style="2" customWidth="1"/>
    <col min="22" max="27" width="21.88671875" style="2" hidden="1" customWidth="1"/>
    <col min="28" max="28" width="29.88671875" style="2" customWidth="1" outlineLevel="1"/>
    <col min="29" max="29" width="21.88671875" style="2" customWidth="1"/>
    <col min="30" max="30" width="30.44140625" style="2" customWidth="1" outlineLevel="1"/>
    <col min="31" max="16384" width="11.44140625" style="2"/>
  </cols>
  <sheetData>
    <row r="1" spans="1:30" x14ac:dyDescent="0.3">
      <c r="A1" s="46"/>
      <c r="B1" s="46"/>
      <c r="C1" s="46"/>
      <c r="D1" s="46"/>
      <c r="E1" s="46"/>
      <c r="F1" s="46"/>
      <c r="G1" s="46"/>
      <c r="H1" s="46"/>
      <c r="I1" s="46"/>
      <c r="J1" s="47"/>
      <c r="K1" s="47"/>
      <c r="L1" s="47"/>
      <c r="M1" s="47"/>
      <c r="N1" s="47"/>
      <c r="O1" s="47"/>
      <c r="P1" s="47"/>
      <c r="Q1" s="48"/>
      <c r="R1" s="46"/>
      <c r="S1" s="46"/>
      <c r="T1" s="46"/>
      <c r="U1" s="46"/>
      <c r="V1" s="46"/>
      <c r="W1" s="46"/>
      <c r="X1" s="46"/>
      <c r="Y1" s="46"/>
      <c r="Z1" s="46"/>
      <c r="AA1" s="46"/>
      <c r="AB1" s="46"/>
      <c r="AC1" s="46"/>
      <c r="AD1" s="46"/>
    </row>
    <row r="2" spans="1:30" x14ac:dyDescent="0.3">
      <c r="A2" s="46"/>
      <c r="B2" s="46"/>
      <c r="C2" s="46"/>
      <c r="D2" s="46"/>
      <c r="E2" s="46"/>
      <c r="F2" s="46"/>
      <c r="G2" s="46"/>
      <c r="H2" s="46"/>
      <c r="I2" s="46"/>
      <c r="J2" s="47"/>
      <c r="K2" s="47"/>
      <c r="L2" s="47"/>
      <c r="M2" s="47"/>
      <c r="N2" s="47"/>
      <c r="O2" s="47"/>
      <c r="P2" s="47"/>
      <c r="Q2" s="48"/>
      <c r="R2" s="46"/>
      <c r="S2" s="46"/>
      <c r="T2" s="46"/>
      <c r="U2" s="46"/>
      <c r="V2" s="46"/>
      <c r="W2" s="46"/>
      <c r="X2" s="46"/>
      <c r="Y2" s="46"/>
      <c r="Z2" s="46"/>
      <c r="AA2" s="46"/>
      <c r="AB2" s="46"/>
      <c r="AC2" s="46"/>
      <c r="AD2" s="46"/>
    </row>
    <row r="3" spans="1:30" x14ac:dyDescent="0.3">
      <c r="A3" s="46"/>
      <c r="B3" s="46"/>
      <c r="C3" s="46"/>
      <c r="D3" s="46"/>
      <c r="E3" s="46"/>
      <c r="F3" s="46"/>
      <c r="G3" s="46"/>
      <c r="H3" s="46"/>
      <c r="I3" s="46"/>
      <c r="J3" s="47"/>
      <c r="K3" s="47"/>
      <c r="L3" s="47"/>
      <c r="M3" s="47"/>
      <c r="N3" s="47"/>
      <c r="O3" s="47"/>
      <c r="P3" s="47"/>
      <c r="Q3" s="48"/>
      <c r="R3" s="46"/>
      <c r="S3" s="46"/>
      <c r="T3" s="46"/>
      <c r="U3" s="46"/>
      <c r="V3" s="46"/>
      <c r="W3" s="46"/>
      <c r="X3" s="46"/>
      <c r="Y3" s="46"/>
      <c r="Z3" s="46"/>
      <c r="AA3" s="46"/>
      <c r="AB3" s="46"/>
      <c r="AC3" s="46"/>
      <c r="AD3" s="46"/>
    </row>
    <row r="4" spans="1:30" x14ac:dyDescent="0.3">
      <c r="A4" s="46"/>
      <c r="B4" s="46"/>
      <c r="C4" s="46"/>
      <c r="D4" s="46"/>
      <c r="E4" s="46"/>
      <c r="F4" s="46"/>
      <c r="G4" s="46"/>
      <c r="H4" s="46"/>
      <c r="I4" s="46"/>
      <c r="J4" s="47"/>
      <c r="K4" s="47"/>
      <c r="L4" s="47"/>
      <c r="M4" s="47"/>
      <c r="N4" s="47"/>
      <c r="O4" s="47"/>
      <c r="P4" s="47"/>
      <c r="Q4" s="48"/>
      <c r="R4" s="46"/>
      <c r="S4" s="46"/>
      <c r="T4" s="46"/>
      <c r="U4" s="46"/>
      <c r="V4" s="46"/>
      <c r="W4" s="46"/>
      <c r="X4" s="46"/>
      <c r="Y4" s="46"/>
      <c r="Z4" s="46"/>
      <c r="AA4" s="46"/>
      <c r="AB4" s="46"/>
      <c r="AC4" s="46"/>
      <c r="AD4" s="46"/>
    </row>
    <row r="5" spans="1:30" x14ac:dyDescent="0.3">
      <c r="A5" s="46"/>
      <c r="B5" s="46"/>
      <c r="C5" s="46"/>
      <c r="D5" s="46"/>
      <c r="E5" s="46"/>
      <c r="F5" s="46"/>
      <c r="G5" s="46"/>
      <c r="H5" s="46"/>
      <c r="I5" s="46"/>
      <c r="J5" s="47"/>
      <c r="K5" s="47"/>
      <c r="L5" s="47"/>
      <c r="M5" s="47"/>
      <c r="N5" s="47"/>
      <c r="O5" s="47"/>
      <c r="P5" s="47"/>
      <c r="Q5" s="48"/>
      <c r="R5" s="46"/>
      <c r="S5" s="46"/>
      <c r="T5" s="46"/>
      <c r="U5" s="46"/>
      <c r="V5" s="46"/>
      <c r="W5" s="46"/>
      <c r="X5" s="46"/>
      <c r="Y5" s="46"/>
      <c r="Z5" s="46"/>
      <c r="AA5" s="46"/>
      <c r="AB5" s="46"/>
      <c r="AC5" s="46"/>
      <c r="AD5" s="46"/>
    </row>
    <row r="6" spans="1:30" x14ac:dyDescent="0.3">
      <c r="A6" s="43"/>
      <c r="B6" s="43"/>
      <c r="C6" s="43"/>
      <c r="D6" s="43"/>
      <c r="E6" s="43"/>
      <c r="F6" s="43"/>
      <c r="G6" s="43"/>
      <c r="H6" s="43"/>
      <c r="I6" s="43"/>
      <c r="J6" s="44"/>
      <c r="K6" s="44"/>
      <c r="L6" s="44"/>
      <c r="M6" s="44"/>
      <c r="N6" s="44"/>
      <c r="O6" s="44"/>
      <c r="P6" s="44"/>
      <c r="Q6" s="45"/>
      <c r="R6" s="43"/>
      <c r="S6" s="43"/>
      <c r="T6" s="43"/>
      <c r="U6" s="43"/>
      <c r="V6" s="43"/>
      <c r="W6" s="43"/>
      <c r="X6" s="43"/>
      <c r="Y6" s="43"/>
      <c r="Z6" s="43"/>
      <c r="AA6" s="43"/>
      <c r="AB6" s="43"/>
      <c r="AC6" s="43"/>
      <c r="AD6" s="43"/>
    </row>
    <row r="7" spans="1:30" s="42" customFormat="1" ht="34.200000000000003" customHeight="1" thickBot="1" x14ac:dyDescent="0.35">
      <c r="A7" s="101" t="s">
        <v>294</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row>
    <row r="8" spans="1:30" s="19" customFormat="1" ht="47.4" customHeight="1" thickTop="1" x14ac:dyDescent="0.3">
      <c r="A8" s="41" t="s">
        <v>293</v>
      </c>
      <c r="B8" s="41" t="s">
        <v>292</v>
      </c>
      <c r="C8" s="41" t="s">
        <v>291</v>
      </c>
      <c r="D8" s="41" t="s">
        <v>290</v>
      </c>
      <c r="E8" s="41" t="s">
        <v>289</v>
      </c>
      <c r="F8" s="41" t="s">
        <v>288</v>
      </c>
      <c r="G8" s="41" t="s">
        <v>287</v>
      </c>
      <c r="H8" s="41" t="s">
        <v>286</v>
      </c>
      <c r="I8" s="41" t="s">
        <v>285</v>
      </c>
      <c r="J8" s="41" t="s">
        <v>284</v>
      </c>
      <c r="K8" s="41" t="s">
        <v>283</v>
      </c>
      <c r="L8" s="41" t="s">
        <v>282</v>
      </c>
      <c r="M8" s="41" t="s">
        <v>281</v>
      </c>
      <c r="N8" s="41" t="s">
        <v>280</v>
      </c>
      <c r="O8" s="41" t="s">
        <v>279</v>
      </c>
      <c r="P8" s="41" t="s">
        <v>278</v>
      </c>
      <c r="Q8" s="41" t="s">
        <v>277</v>
      </c>
      <c r="R8" s="41" t="s">
        <v>276</v>
      </c>
      <c r="S8" s="41" t="s">
        <v>275</v>
      </c>
      <c r="T8" s="41" t="s">
        <v>274</v>
      </c>
      <c r="U8" s="41" t="s">
        <v>273</v>
      </c>
      <c r="V8" s="41" t="s">
        <v>272</v>
      </c>
      <c r="W8" s="41" t="s">
        <v>271</v>
      </c>
      <c r="X8" s="41" t="s">
        <v>270</v>
      </c>
      <c r="Y8" s="41" t="s">
        <v>269</v>
      </c>
      <c r="Z8" s="41" t="s">
        <v>268</v>
      </c>
      <c r="AA8" s="41" t="s">
        <v>267</v>
      </c>
      <c r="AB8" s="41" t="s">
        <v>266</v>
      </c>
      <c r="AC8" s="41" t="s">
        <v>265</v>
      </c>
      <c r="AD8" s="41" t="s">
        <v>264</v>
      </c>
    </row>
    <row r="9" spans="1:30" ht="122.4" x14ac:dyDescent="0.3">
      <c r="A9" s="51" t="s">
        <v>32</v>
      </c>
      <c r="B9" s="51" t="s">
        <v>6</v>
      </c>
      <c r="C9" s="51" t="s">
        <v>30</v>
      </c>
      <c r="D9" s="51" t="s">
        <v>211</v>
      </c>
      <c r="E9" s="51" t="s">
        <v>263</v>
      </c>
      <c r="F9" s="51" t="s">
        <v>262</v>
      </c>
      <c r="G9" s="98" t="s">
        <v>7</v>
      </c>
      <c r="H9" s="54" t="s">
        <v>6</v>
      </c>
      <c r="I9" s="54" t="s">
        <v>261</v>
      </c>
      <c r="J9" s="54">
        <v>29686015994</v>
      </c>
      <c r="K9" s="57">
        <f>'[2]1. Iniciativas-PA'!N8</f>
        <v>746963071.65999997</v>
      </c>
      <c r="L9" s="54">
        <v>31407.8</v>
      </c>
      <c r="M9" s="54">
        <v>33229.46</v>
      </c>
      <c r="N9" s="54">
        <v>35156.769999999997</v>
      </c>
      <c r="O9" s="51" t="s">
        <v>260</v>
      </c>
      <c r="P9" s="51" t="s">
        <v>259</v>
      </c>
      <c r="Q9" s="17" t="s">
        <v>258</v>
      </c>
      <c r="R9" s="17" t="s">
        <v>19</v>
      </c>
      <c r="S9" s="17" t="s">
        <v>6</v>
      </c>
      <c r="T9" s="17">
        <v>1999</v>
      </c>
      <c r="U9" s="30">
        <v>489</v>
      </c>
      <c r="V9" s="17">
        <v>1600</v>
      </c>
      <c r="W9" s="17">
        <v>0</v>
      </c>
      <c r="X9" s="17">
        <v>1600</v>
      </c>
      <c r="Y9" s="17">
        <v>0</v>
      </c>
      <c r="Z9" s="17">
        <v>1600</v>
      </c>
      <c r="AA9" s="17">
        <v>0</v>
      </c>
      <c r="AB9" s="17">
        <f>+_xlfn.IFS(R9="Acumulado",T9+V9+X9+Z9,R9="Capacidad",Z9,R9="Flujo",Z9,R9="Reducción",Z9,R9="Stock",Z9)</f>
        <v>6799</v>
      </c>
      <c r="AC9" s="17">
        <f t="shared" ref="AC9:AC40" si="0">+_xlfn.IFS(R9="Acumulado",U9+W9+Y9+AA9,R9="Capacidad",AA9,R9="Flujo",U9,R9="Reducción",U9,R9="Stock",U9)</f>
        <v>489</v>
      </c>
      <c r="AD9" s="51" t="s">
        <v>109</v>
      </c>
    </row>
    <row r="10" spans="1:30" ht="61.2" x14ac:dyDescent="0.3">
      <c r="A10" s="52"/>
      <c r="B10" s="52"/>
      <c r="C10" s="52"/>
      <c r="D10" s="52"/>
      <c r="E10" s="52"/>
      <c r="F10" s="52"/>
      <c r="G10" s="99"/>
      <c r="H10" s="55"/>
      <c r="I10" s="55"/>
      <c r="J10" s="55">
        <v>0</v>
      </c>
      <c r="K10" s="58"/>
      <c r="L10" s="55"/>
      <c r="M10" s="55"/>
      <c r="N10" s="55"/>
      <c r="O10" s="52"/>
      <c r="P10" s="53"/>
      <c r="Q10" s="17" t="s">
        <v>257</v>
      </c>
      <c r="R10" s="17" t="s">
        <v>19</v>
      </c>
      <c r="S10" s="17" t="s">
        <v>6</v>
      </c>
      <c r="T10" s="17">
        <v>2000</v>
      </c>
      <c r="U10" s="17">
        <v>202</v>
      </c>
      <c r="V10" s="17">
        <v>1100</v>
      </c>
      <c r="W10" s="17">
        <v>0</v>
      </c>
      <c r="X10" s="17">
        <v>1100</v>
      </c>
      <c r="Y10" s="17">
        <v>0</v>
      </c>
      <c r="Z10" s="17">
        <v>1100</v>
      </c>
      <c r="AA10" s="17">
        <v>0</v>
      </c>
      <c r="AB10" s="17">
        <f>+_xlfn.IFS(R10="Acumulado",T10+V10+X10+Z10,R10="Capacidad",Z10,R10="Flujo",Z10,R10="Reducción",Z10,R10="Stock",Z10)</f>
        <v>5300</v>
      </c>
      <c r="AC10" s="17">
        <f t="shared" si="0"/>
        <v>202</v>
      </c>
      <c r="AD10" s="52"/>
    </row>
    <row r="11" spans="1:30" ht="40.799999999999997" x14ac:dyDescent="0.3">
      <c r="A11" s="53"/>
      <c r="B11" s="53"/>
      <c r="C11" s="53"/>
      <c r="D11" s="53"/>
      <c r="E11" s="53"/>
      <c r="F11" s="53"/>
      <c r="G11" s="100"/>
      <c r="H11" s="56"/>
      <c r="I11" s="56"/>
      <c r="J11" s="56">
        <v>0</v>
      </c>
      <c r="K11" s="59"/>
      <c r="L11" s="56"/>
      <c r="M11" s="56"/>
      <c r="N11" s="56"/>
      <c r="O11" s="53"/>
      <c r="P11" s="17" t="s">
        <v>256</v>
      </c>
      <c r="Q11" s="17" t="s">
        <v>255</v>
      </c>
      <c r="R11" s="17" t="s">
        <v>81</v>
      </c>
      <c r="S11" s="17" t="s">
        <v>6</v>
      </c>
      <c r="T11" s="17">
        <v>1</v>
      </c>
      <c r="U11" s="25"/>
      <c r="V11" s="17">
        <v>1</v>
      </c>
      <c r="W11" s="17">
        <v>0</v>
      </c>
      <c r="X11" s="17">
        <v>1</v>
      </c>
      <c r="Y11" s="17">
        <v>0</v>
      </c>
      <c r="Z11" s="17">
        <v>1</v>
      </c>
      <c r="AA11" s="17">
        <v>0</v>
      </c>
      <c r="AB11" s="17">
        <v>1</v>
      </c>
      <c r="AC11" s="17">
        <f t="shared" si="0"/>
        <v>0</v>
      </c>
      <c r="AD11" s="53"/>
    </row>
    <row r="12" spans="1:30" ht="72.75" customHeight="1" x14ac:dyDescent="0.3">
      <c r="A12" s="51" t="s">
        <v>32</v>
      </c>
      <c r="B12" s="51" t="s">
        <v>31</v>
      </c>
      <c r="C12" s="51" t="s">
        <v>30</v>
      </c>
      <c r="D12" s="51" t="s">
        <v>211</v>
      </c>
      <c r="E12" s="51" t="s">
        <v>254</v>
      </c>
      <c r="F12" s="51" t="s">
        <v>253</v>
      </c>
      <c r="G12" s="98" t="s">
        <v>7</v>
      </c>
      <c r="H12" s="51" t="s">
        <v>95</v>
      </c>
      <c r="I12" s="51" t="s">
        <v>232</v>
      </c>
      <c r="J12" s="54">
        <v>30236903811</v>
      </c>
      <c r="K12" s="57">
        <f>'[2]1. Iniciativas-PA'!N9</f>
        <v>1152841731</v>
      </c>
      <c r="L12" s="54">
        <v>8529</v>
      </c>
      <c r="M12" s="54">
        <v>8785</v>
      </c>
      <c r="N12" s="54">
        <v>5278</v>
      </c>
      <c r="O12" s="51" t="s">
        <v>252</v>
      </c>
      <c r="P12" s="51" t="s">
        <v>251</v>
      </c>
      <c r="Q12" s="6" t="s">
        <v>250</v>
      </c>
      <c r="R12" s="17" t="s">
        <v>34</v>
      </c>
      <c r="S12" s="17">
        <v>36</v>
      </c>
      <c r="T12" s="17">
        <v>47</v>
      </c>
      <c r="U12" s="17">
        <v>36</v>
      </c>
      <c r="V12" s="17">
        <v>47</v>
      </c>
      <c r="W12" s="17">
        <v>0</v>
      </c>
      <c r="X12" s="17">
        <v>47</v>
      </c>
      <c r="Y12" s="17">
        <v>0</v>
      </c>
      <c r="Z12" s="17">
        <v>47</v>
      </c>
      <c r="AA12" s="17">
        <v>0</v>
      </c>
      <c r="AB12" s="17">
        <f>+_xlfn.IFS(R12="Acumulado",T12+V12+X12+Z12,R12="Capacidad",Z12,R12="Flujo",Z12,R12="Reducción",Z12,R12="Stock",Z12)</f>
        <v>47</v>
      </c>
      <c r="AC12" s="17">
        <f t="shared" si="0"/>
        <v>36</v>
      </c>
      <c r="AD12" s="51" t="s">
        <v>228</v>
      </c>
    </row>
    <row r="13" spans="1:30" ht="40.799999999999997" x14ac:dyDescent="0.3">
      <c r="A13" s="53"/>
      <c r="B13" s="53"/>
      <c r="C13" s="53"/>
      <c r="D13" s="53"/>
      <c r="E13" s="53"/>
      <c r="F13" s="53"/>
      <c r="G13" s="100"/>
      <c r="H13" s="53"/>
      <c r="I13" s="53"/>
      <c r="J13" s="56">
        <v>0</v>
      </c>
      <c r="K13" s="59"/>
      <c r="L13" s="56"/>
      <c r="M13" s="56"/>
      <c r="N13" s="56"/>
      <c r="O13" s="53"/>
      <c r="P13" s="53"/>
      <c r="Q13" s="17" t="s">
        <v>249</v>
      </c>
      <c r="R13" s="17" t="s">
        <v>34</v>
      </c>
      <c r="S13" s="17">
        <v>786</v>
      </c>
      <c r="T13" s="17">
        <v>788</v>
      </c>
      <c r="U13" s="17">
        <v>786</v>
      </c>
      <c r="V13" s="17">
        <v>788</v>
      </c>
      <c r="W13" s="17">
        <v>0</v>
      </c>
      <c r="X13" s="17">
        <v>788</v>
      </c>
      <c r="Y13" s="17">
        <v>0</v>
      </c>
      <c r="Z13" s="17">
        <v>788</v>
      </c>
      <c r="AA13" s="17">
        <v>0</v>
      </c>
      <c r="AB13" s="17">
        <f>+_xlfn.IFS(R13="Acumulado",T13+V13+X13+Z13,R13="Capacidad",Z13,R13="Flujo",Z13,R13="Reducción",Z13,R13="Stock",Z13)</f>
        <v>788</v>
      </c>
      <c r="AC13" s="17">
        <f t="shared" si="0"/>
        <v>786</v>
      </c>
      <c r="AD13" s="52"/>
    </row>
    <row r="14" spans="1:30" ht="224.4" x14ac:dyDescent="0.3">
      <c r="A14" s="17" t="s">
        <v>32</v>
      </c>
      <c r="B14" s="6" t="s">
        <v>31</v>
      </c>
      <c r="C14" s="17" t="s">
        <v>30</v>
      </c>
      <c r="D14" s="17" t="s">
        <v>211</v>
      </c>
      <c r="E14" s="17" t="s">
        <v>248</v>
      </c>
      <c r="F14" s="17" t="s">
        <v>247</v>
      </c>
      <c r="G14" s="17" t="s">
        <v>7</v>
      </c>
      <c r="H14" s="17" t="s">
        <v>95</v>
      </c>
      <c r="I14" s="17" t="s">
        <v>232</v>
      </c>
      <c r="J14" s="26">
        <v>295332595037</v>
      </c>
      <c r="K14" s="27">
        <f>'[2]1. Iniciativas-PA'!N10</f>
        <v>119633334</v>
      </c>
      <c r="L14" s="26">
        <v>365627</v>
      </c>
      <c r="M14" s="26">
        <v>336261</v>
      </c>
      <c r="N14" s="26">
        <v>170933</v>
      </c>
      <c r="O14" s="17" t="s">
        <v>246</v>
      </c>
      <c r="P14" s="17" t="s">
        <v>245</v>
      </c>
      <c r="Q14" s="17" t="s">
        <v>243</v>
      </c>
      <c r="R14" s="17" t="s">
        <v>81</v>
      </c>
      <c r="S14" s="17">
        <v>210000</v>
      </c>
      <c r="T14" s="18">
        <v>210000</v>
      </c>
      <c r="U14" s="18">
        <v>210000</v>
      </c>
      <c r="V14" s="17" t="s">
        <v>244</v>
      </c>
      <c r="W14" s="17">
        <v>0</v>
      </c>
      <c r="X14" s="18" t="s">
        <v>244</v>
      </c>
      <c r="Y14" s="17">
        <v>0</v>
      </c>
      <c r="Z14" s="18" t="s">
        <v>244</v>
      </c>
      <c r="AA14" s="17">
        <v>0</v>
      </c>
      <c r="AB14" s="17">
        <v>210000</v>
      </c>
      <c r="AC14" s="17">
        <f t="shared" si="0"/>
        <v>210000</v>
      </c>
      <c r="AD14" s="52"/>
    </row>
    <row r="15" spans="1:30" ht="142.80000000000001" x14ac:dyDescent="0.3">
      <c r="A15" s="51" t="s">
        <v>32</v>
      </c>
      <c r="B15" s="6" t="s">
        <v>242</v>
      </c>
      <c r="C15" s="51" t="s">
        <v>30</v>
      </c>
      <c r="D15" s="51" t="s">
        <v>211</v>
      </c>
      <c r="E15" s="51" t="s">
        <v>241</v>
      </c>
      <c r="F15" s="51" t="s">
        <v>240</v>
      </c>
      <c r="G15" s="51" t="s">
        <v>7</v>
      </c>
      <c r="H15" s="51" t="s">
        <v>95</v>
      </c>
      <c r="I15" s="51" t="s">
        <v>232</v>
      </c>
      <c r="J15" s="54">
        <v>335544399881</v>
      </c>
      <c r="K15" s="57">
        <f>'[2]1. Iniciativas-PA'!N11</f>
        <v>249362594</v>
      </c>
      <c r="L15" s="54">
        <v>642309</v>
      </c>
      <c r="M15" s="54">
        <v>617083</v>
      </c>
      <c r="N15" s="54">
        <v>458663</v>
      </c>
      <c r="O15" s="51" t="s">
        <v>239</v>
      </c>
      <c r="P15" s="17" t="s">
        <v>238</v>
      </c>
      <c r="Q15" s="17" t="s">
        <v>237</v>
      </c>
      <c r="R15" s="17" t="s">
        <v>34</v>
      </c>
      <c r="S15" s="17">
        <v>1515</v>
      </c>
      <c r="T15" s="17">
        <v>14057</v>
      </c>
      <c r="U15" s="17">
        <v>2288</v>
      </c>
      <c r="V15" s="17">
        <v>14057</v>
      </c>
      <c r="W15" s="17">
        <v>0</v>
      </c>
      <c r="X15" s="17">
        <v>14057</v>
      </c>
      <c r="Y15" s="17">
        <v>0</v>
      </c>
      <c r="Z15" s="17">
        <v>14057</v>
      </c>
      <c r="AA15" s="17">
        <v>0</v>
      </c>
      <c r="AB15" s="17">
        <f>+_xlfn.IFS(R15="Acumulado",T15+V15+X15+Z15,R15="Capacidad",Z15,R15="Flujo",Z15,R15="Reducción",Z15,R15="Stock",Z15)</f>
        <v>14057</v>
      </c>
      <c r="AC15" s="17">
        <f t="shared" si="0"/>
        <v>2288</v>
      </c>
      <c r="AD15" s="52"/>
    </row>
    <row r="16" spans="1:30" ht="93.6" customHeight="1" x14ac:dyDescent="0.3">
      <c r="A16" s="53"/>
      <c r="B16" s="16"/>
      <c r="C16" s="53"/>
      <c r="D16" s="53"/>
      <c r="E16" s="53"/>
      <c r="F16" s="53"/>
      <c r="G16" s="53"/>
      <c r="H16" s="53"/>
      <c r="I16" s="53"/>
      <c r="J16" s="56">
        <v>0</v>
      </c>
      <c r="K16" s="59"/>
      <c r="L16" s="56"/>
      <c r="M16" s="56"/>
      <c r="N16" s="56"/>
      <c r="O16" s="53"/>
      <c r="P16" s="17" t="s">
        <v>236</v>
      </c>
      <c r="Q16" s="17" t="s">
        <v>235</v>
      </c>
      <c r="R16" s="17" t="s">
        <v>34</v>
      </c>
      <c r="S16" s="17">
        <v>1090</v>
      </c>
      <c r="T16" s="17">
        <v>1090</v>
      </c>
      <c r="U16" s="17">
        <v>1090</v>
      </c>
      <c r="V16" s="17">
        <v>1090</v>
      </c>
      <c r="W16" s="17">
        <v>0</v>
      </c>
      <c r="X16" s="17">
        <v>0</v>
      </c>
      <c r="Y16" s="17">
        <v>0</v>
      </c>
      <c r="Z16" s="17">
        <v>0</v>
      </c>
      <c r="AA16" s="17">
        <v>0</v>
      </c>
      <c r="AB16" s="17">
        <v>1090</v>
      </c>
      <c r="AC16" s="17">
        <f t="shared" si="0"/>
        <v>1090</v>
      </c>
      <c r="AD16" s="52"/>
    </row>
    <row r="17" spans="1:30" ht="224.4" x14ac:dyDescent="0.3">
      <c r="A17" s="17" t="s">
        <v>32</v>
      </c>
      <c r="B17" s="17" t="s">
        <v>31</v>
      </c>
      <c r="C17" s="17" t="s">
        <v>30</v>
      </c>
      <c r="D17" s="17" t="s">
        <v>211</v>
      </c>
      <c r="E17" s="17" t="s">
        <v>234</v>
      </c>
      <c r="F17" s="17" t="s">
        <v>233</v>
      </c>
      <c r="G17" s="17" t="s">
        <v>7</v>
      </c>
      <c r="H17" s="17" t="s">
        <v>95</v>
      </c>
      <c r="I17" s="17" t="s">
        <v>232</v>
      </c>
      <c r="J17" s="26">
        <v>12417640321</v>
      </c>
      <c r="K17" s="27">
        <f>'[2]1. Iniciativas-PA'!N12</f>
        <v>0</v>
      </c>
      <c r="L17" s="26">
        <v>0</v>
      </c>
      <c r="M17" s="26">
        <v>0</v>
      </c>
      <c r="N17" s="26">
        <v>0</v>
      </c>
      <c r="O17" s="17" t="s">
        <v>231</v>
      </c>
      <c r="P17" s="17" t="s">
        <v>230</v>
      </c>
      <c r="Q17" s="17" t="s">
        <v>229</v>
      </c>
      <c r="R17" s="6" t="s">
        <v>34</v>
      </c>
      <c r="S17" s="40">
        <v>1</v>
      </c>
      <c r="T17" s="40">
        <v>1</v>
      </c>
      <c r="U17" s="25">
        <v>0.5</v>
      </c>
      <c r="V17" s="39" t="s">
        <v>172</v>
      </c>
      <c r="W17" s="25">
        <v>0</v>
      </c>
      <c r="X17" s="39" t="s">
        <v>172</v>
      </c>
      <c r="Y17" s="25">
        <v>0</v>
      </c>
      <c r="Z17" s="39" t="s">
        <v>172</v>
      </c>
      <c r="AA17" s="25">
        <v>0</v>
      </c>
      <c r="AB17" s="25">
        <v>1</v>
      </c>
      <c r="AC17" s="25">
        <f t="shared" si="0"/>
        <v>0.5</v>
      </c>
      <c r="AD17" s="53"/>
    </row>
    <row r="18" spans="1:30" ht="81.599999999999994" x14ac:dyDescent="0.3">
      <c r="A18" s="61" t="s">
        <v>32</v>
      </c>
      <c r="B18" s="61" t="s">
        <v>227</v>
      </c>
      <c r="C18" s="61" t="s">
        <v>6</v>
      </c>
      <c r="D18" s="61" t="s">
        <v>211</v>
      </c>
      <c r="E18" s="61" t="s">
        <v>226</v>
      </c>
      <c r="F18" s="61" t="s">
        <v>225</v>
      </c>
      <c r="G18" s="61" t="s">
        <v>7</v>
      </c>
      <c r="H18" s="61" t="s">
        <v>224</v>
      </c>
      <c r="I18" s="61" t="s">
        <v>6</v>
      </c>
      <c r="J18" s="92">
        <v>10480</v>
      </c>
      <c r="K18" s="92">
        <v>663</v>
      </c>
      <c r="L18" s="95">
        <v>10794</v>
      </c>
      <c r="M18" s="95">
        <v>11118</v>
      </c>
      <c r="N18" s="95">
        <v>11452</v>
      </c>
      <c r="O18" s="61" t="s">
        <v>223</v>
      </c>
      <c r="P18" s="38" t="s">
        <v>222</v>
      </c>
      <c r="Q18" s="38" t="s">
        <v>221</v>
      </c>
      <c r="R18" s="10" t="s">
        <v>81</v>
      </c>
      <c r="S18" s="10">
        <v>0</v>
      </c>
      <c r="T18" s="23">
        <v>1</v>
      </c>
      <c r="U18" s="23">
        <v>0.25</v>
      </c>
      <c r="V18" s="23">
        <v>1</v>
      </c>
      <c r="W18" s="23"/>
      <c r="X18" s="23">
        <v>1</v>
      </c>
      <c r="Y18" s="23"/>
      <c r="Z18" s="23">
        <v>1</v>
      </c>
      <c r="AA18" s="23"/>
      <c r="AB18" s="37">
        <f t="shared" ref="AB18:AB27" si="1">+_xlfn.IFS(R18="Acumulado",T18+V18+X18+Z18,R18="Capacidad",Z18,R18="Flujo",Z18,R18="Reducción",Z18,R18="Stock",Z18)</f>
        <v>1</v>
      </c>
      <c r="AC18" s="21">
        <f t="shared" si="0"/>
        <v>0.25</v>
      </c>
      <c r="AD18" s="13" t="s">
        <v>212</v>
      </c>
    </row>
    <row r="19" spans="1:30" ht="61.2" x14ac:dyDescent="0.3">
      <c r="A19" s="65"/>
      <c r="B19" s="65"/>
      <c r="C19" s="65"/>
      <c r="D19" s="65"/>
      <c r="E19" s="65"/>
      <c r="F19" s="65"/>
      <c r="G19" s="65"/>
      <c r="H19" s="65"/>
      <c r="I19" s="65"/>
      <c r="J19" s="93"/>
      <c r="K19" s="93"/>
      <c r="L19" s="96"/>
      <c r="M19" s="96"/>
      <c r="N19" s="96"/>
      <c r="O19" s="65"/>
      <c r="P19" s="10" t="s">
        <v>220</v>
      </c>
      <c r="Q19" s="10" t="s">
        <v>219</v>
      </c>
      <c r="R19" s="10" t="s">
        <v>81</v>
      </c>
      <c r="S19" s="10">
        <v>0</v>
      </c>
      <c r="T19" s="10">
        <v>3</v>
      </c>
      <c r="U19" s="23">
        <v>1</v>
      </c>
      <c r="V19" s="10">
        <v>3</v>
      </c>
      <c r="W19" s="10"/>
      <c r="X19" s="10">
        <v>3</v>
      </c>
      <c r="Y19" s="10"/>
      <c r="Z19" s="10">
        <v>3</v>
      </c>
      <c r="AA19" s="10"/>
      <c r="AB19" s="9">
        <f t="shared" si="1"/>
        <v>3</v>
      </c>
      <c r="AC19" s="9">
        <f t="shared" si="0"/>
        <v>1</v>
      </c>
      <c r="AD19" s="20"/>
    </row>
    <row r="20" spans="1:30" ht="61.2" x14ac:dyDescent="0.3">
      <c r="A20" s="65"/>
      <c r="B20" s="65"/>
      <c r="C20" s="65"/>
      <c r="D20" s="65"/>
      <c r="E20" s="65"/>
      <c r="F20" s="65"/>
      <c r="G20" s="65"/>
      <c r="H20" s="65"/>
      <c r="I20" s="65"/>
      <c r="J20" s="93"/>
      <c r="K20" s="93"/>
      <c r="L20" s="96"/>
      <c r="M20" s="96"/>
      <c r="N20" s="96"/>
      <c r="O20" s="65"/>
      <c r="P20" s="10" t="s">
        <v>218</v>
      </c>
      <c r="Q20" s="10" t="s">
        <v>217</v>
      </c>
      <c r="R20" s="10" t="s">
        <v>81</v>
      </c>
      <c r="S20" s="10">
        <v>0</v>
      </c>
      <c r="T20" s="10">
        <v>1</v>
      </c>
      <c r="U20" s="23">
        <v>0.24</v>
      </c>
      <c r="V20" s="10">
        <v>1</v>
      </c>
      <c r="W20" s="10"/>
      <c r="X20" s="10">
        <v>1</v>
      </c>
      <c r="Y20" s="10"/>
      <c r="Z20" s="10">
        <v>1</v>
      </c>
      <c r="AA20" s="10"/>
      <c r="AB20" s="9">
        <f t="shared" si="1"/>
        <v>1</v>
      </c>
      <c r="AC20" s="9">
        <f t="shared" si="0"/>
        <v>0.24</v>
      </c>
      <c r="AD20" s="20"/>
    </row>
    <row r="21" spans="1:30" ht="40.799999999999997" x14ac:dyDescent="0.3">
      <c r="A21" s="65"/>
      <c r="B21" s="65"/>
      <c r="C21" s="65"/>
      <c r="D21" s="65"/>
      <c r="E21" s="65"/>
      <c r="F21" s="65"/>
      <c r="G21" s="65"/>
      <c r="H21" s="65"/>
      <c r="I21" s="65"/>
      <c r="J21" s="93"/>
      <c r="K21" s="93"/>
      <c r="L21" s="96"/>
      <c r="M21" s="96"/>
      <c r="N21" s="96"/>
      <c r="O21" s="65"/>
      <c r="P21" s="10" t="s">
        <v>216</v>
      </c>
      <c r="Q21" s="10" t="s">
        <v>215</v>
      </c>
      <c r="R21" s="10" t="s">
        <v>81</v>
      </c>
      <c r="S21" s="10">
        <v>0</v>
      </c>
      <c r="T21" s="23">
        <v>1</v>
      </c>
      <c r="U21" s="23">
        <v>0.1</v>
      </c>
      <c r="V21" s="23">
        <v>1</v>
      </c>
      <c r="W21" s="23"/>
      <c r="X21" s="23">
        <v>1</v>
      </c>
      <c r="Y21" s="23"/>
      <c r="Z21" s="23">
        <v>1</v>
      </c>
      <c r="AA21" s="23"/>
      <c r="AB21" s="22">
        <f t="shared" si="1"/>
        <v>1</v>
      </c>
      <c r="AC21" s="21">
        <f t="shared" si="0"/>
        <v>0.1</v>
      </c>
      <c r="AD21" s="20"/>
    </row>
    <row r="22" spans="1:30" ht="61.2" x14ac:dyDescent="0.3">
      <c r="A22" s="62"/>
      <c r="B22" s="62"/>
      <c r="C22" s="62"/>
      <c r="D22" s="62"/>
      <c r="E22" s="62"/>
      <c r="F22" s="62"/>
      <c r="G22" s="62"/>
      <c r="H22" s="62"/>
      <c r="I22" s="62"/>
      <c r="J22" s="94"/>
      <c r="K22" s="94"/>
      <c r="L22" s="97"/>
      <c r="M22" s="97"/>
      <c r="N22" s="97"/>
      <c r="O22" s="62"/>
      <c r="P22" s="10" t="s">
        <v>214</v>
      </c>
      <c r="Q22" s="10" t="s">
        <v>213</v>
      </c>
      <c r="R22" s="10" t="s">
        <v>81</v>
      </c>
      <c r="S22" s="10">
        <v>0</v>
      </c>
      <c r="T22" s="23">
        <v>1</v>
      </c>
      <c r="U22" s="23">
        <v>0.24</v>
      </c>
      <c r="V22" s="23">
        <v>1</v>
      </c>
      <c r="W22" s="23"/>
      <c r="X22" s="23">
        <v>1</v>
      </c>
      <c r="Y22" s="23"/>
      <c r="Z22" s="23">
        <v>1</v>
      </c>
      <c r="AA22" s="23"/>
      <c r="AB22" s="22">
        <f t="shared" si="1"/>
        <v>1</v>
      </c>
      <c r="AC22" s="21">
        <f t="shared" si="0"/>
        <v>0.24</v>
      </c>
      <c r="AD22" s="8"/>
    </row>
    <row r="23" spans="1:30" ht="61.2" x14ac:dyDescent="0.3">
      <c r="A23" s="64" t="s">
        <v>32</v>
      </c>
      <c r="B23" s="64" t="s">
        <v>31</v>
      </c>
      <c r="C23" s="64" t="s">
        <v>6</v>
      </c>
      <c r="D23" s="64" t="s">
        <v>211</v>
      </c>
      <c r="E23" s="64" t="s">
        <v>210</v>
      </c>
      <c r="F23" s="64" t="s">
        <v>209</v>
      </c>
      <c r="G23" s="64" t="s">
        <v>7</v>
      </c>
      <c r="H23" s="64" t="s">
        <v>6</v>
      </c>
      <c r="I23" s="64" t="s">
        <v>6</v>
      </c>
      <c r="J23" s="83">
        <v>85381</v>
      </c>
      <c r="K23" s="83"/>
      <c r="L23" s="86">
        <v>71768</v>
      </c>
      <c r="M23" s="89">
        <v>73921</v>
      </c>
      <c r="N23" s="89">
        <v>76139</v>
      </c>
      <c r="O23" s="66" t="s">
        <v>208</v>
      </c>
      <c r="P23" s="76" t="s">
        <v>204</v>
      </c>
      <c r="Q23" s="9" t="s">
        <v>207</v>
      </c>
      <c r="R23" s="10" t="s">
        <v>81</v>
      </c>
      <c r="S23" s="9">
        <v>0</v>
      </c>
      <c r="T23" s="9">
        <v>4</v>
      </c>
      <c r="U23" s="9">
        <v>4</v>
      </c>
      <c r="V23" s="9">
        <v>4</v>
      </c>
      <c r="W23" s="9"/>
      <c r="X23" s="35">
        <v>4</v>
      </c>
      <c r="Y23" s="35"/>
      <c r="Z23" s="35">
        <v>4</v>
      </c>
      <c r="AA23" s="35"/>
      <c r="AB23" s="9">
        <f t="shared" si="1"/>
        <v>4</v>
      </c>
      <c r="AC23" s="9">
        <f t="shared" si="0"/>
        <v>4</v>
      </c>
      <c r="AD23" s="77" t="s">
        <v>187</v>
      </c>
    </row>
    <row r="24" spans="1:30" ht="61.2" x14ac:dyDescent="0.3">
      <c r="A24" s="64"/>
      <c r="B24" s="64"/>
      <c r="C24" s="64"/>
      <c r="D24" s="64"/>
      <c r="E24" s="64"/>
      <c r="F24" s="64"/>
      <c r="G24" s="64"/>
      <c r="H24" s="64"/>
      <c r="I24" s="64"/>
      <c r="J24" s="84"/>
      <c r="K24" s="84"/>
      <c r="L24" s="87"/>
      <c r="M24" s="89"/>
      <c r="N24" s="89"/>
      <c r="O24" s="66"/>
      <c r="P24" s="76"/>
      <c r="Q24" s="9" t="s">
        <v>206</v>
      </c>
      <c r="R24" s="9" t="s">
        <v>34</v>
      </c>
      <c r="S24" s="9">
        <v>4776</v>
      </c>
      <c r="T24" s="9">
        <v>49000</v>
      </c>
      <c r="U24" s="9">
        <v>310</v>
      </c>
      <c r="V24" s="9">
        <v>9818</v>
      </c>
      <c r="W24" s="9"/>
      <c r="X24" s="35">
        <v>9680</v>
      </c>
      <c r="Y24" s="35"/>
      <c r="Z24" s="35">
        <v>9480</v>
      </c>
      <c r="AA24" s="35"/>
      <c r="AB24" s="9">
        <f t="shared" si="1"/>
        <v>9480</v>
      </c>
      <c r="AC24" s="9">
        <f t="shared" si="0"/>
        <v>310</v>
      </c>
      <c r="AD24" s="78"/>
    </row>
    <row r="25" spans="1:30" ht="81.599999999999994" x14ac:dyDescent="0.3">
      <c r="A25" s="64"/>
      <c r="B25" s="64"/>
      <c r="C25" s="64"/>
      <c r="D25" s="64"/>
      <c r="E25" s="64"/>
      <c r="F25" s="64"/>
      <c r="G25" s="64"/>
      <c r="H25" s="64"/>
      <c r="I25" s="64"/>
      <c r="J25" s="84"/>
      <c r="K25" s="84"/>
      <c r="L25" s="87"/>
      <c r="M25" s="89"/>
      <c r="N25" s="89"/>
      <c r="O25" s="66"/>
      <c r="P25" s="76"/>
      <c r="Q25" s="9" t="s">
        <v>205</v>
      </c>
      <c r="R25" s="9" t="s">
        <v>34</v>
      </c>
      <c r="S25" s="9">
        <v>0</v>
      </c>
      <c r="T25" s="9">
        <v>6000</v>
      </c>
      <c r="U25" s="9">
        <v>0</v>
      </c>
      <c r="V25" s="9">
        <v>2000</v>
      </c>
      <c r="W25" s="9"/>
      <c r="X25" s="35">
        <v>2000</v>
      </c>
      <c r="Y25" s="35"/>
      <c r="Z25" s="35">
        <v>2000</v>
      </c>
      <c r="AA25" s="35"/>
      <c r="AB25" s="9">
        <f t="shared" si="1"/>
        <v>2000</v>
      </c>
      <c r="AC25" s="9">
        <f t="shared" si="0"/>
        <v>0</v>
      </c>
      <c r="AD25" s="78"/>
    </row>
    <row r="26" spans="1:30" ht="142.80000000000001" x14ac:dyDescent="0.3">
      <c r="A26" s="64"/>
      <c r="B26" s="64"/>
      <c r="C26" s="64"/>
      <c r="D26" s="64"/>
      <c r="E26" s="64"/>
      <c r="F26" s="64"/>
      <c r="G26" s="64"/>
      <c r="H26" s="64"/>
      <c r="I26" s="64"/>
      <c r="J26" s="84"/>
      <c r="K26" s="84"/>
      <c r="L26" s="87"/>
      <c r="M26" s="89"/>
      <c r="N26" s="89"/>
      <c r="O26" s="66"/>
      <c r="P26" s="76" t="s">
        <v>204</v>
      </c>
      <c r="Q26" s="35" t="s">
        <v>203</v>
      </c>
      <c r="R26" s="35" t="s">
        <v>19</v>
      </c>
      <c r="S26" s="9">
        <v>19108</v>
      </c>
      <c r="T26" s="9">
        <v>550600</v>
      </c>
      <c r="U26" s="9">
        <v>2132</v>
      </c>
      <c r="V26" s="9">
        <v>107200</v>
      </c>
      <c r="W26" s="9"/>
      <c r="X26" s="35">
        <v>106400</v>
      </c>
      <c r="Y26" s="35"/>
      <c r="Z26" s="35">
        <v>105400</v>
      </c>
      <c r="AA26" s="35"/>
      <c r="AB26" s="9">
        <f t="shared" si="1"/>
        <v>869600</v>
      </c>
      <c r="AC26" s="9">
        <f t="shared" si="0"/>
        <v>2132</v>
      </c>
      <c r="AD26" s="78"/>
    </row>
    <row r="27" spans="1:30" ht="40.799999999999997" x14ac:dyDescent="0.3">
      <c r="A27" s="64"/>
      <c r="B27" s="64"/>
      <c r="C27" s="64"/>
      <c r="D27" s="64"/>
      <c r="E27" s="64"/>
      <c r="F27" s="64"/>
      <c r="G27" s="64"/>
      <c r="H27" s="64"/>
      <c r="I27" s="64"/>
      <c r="J27" s="84"/>
      <c r="K27" s="84"/>
      <c r="L27" s="87"/>
      <c r="M27" s="89"/>
      <c r="N27" s="89"/>
      <c r="O27" s="66"/>
      <c r="P27" s="76"/>
      <c r="Q27" s="36" t="s">
        <v>202</v>
      </c>
      <c r="R27" s="36" t="s">
        <v>81</v>
      </c>
      <c r="S27" s="36">
        <v>1</v>
      </c>
      <c r="T27" s="36">
        <v>1</v>
      </c>
      <c r="U27" s="36">
        <v>1</v>
      </c>
      <c r="V27" s="36">
        <v>1</v>
      </c>
      <c r="W27" s="36"/>
      <c r="X27" s="36">
        <v>1</v>
      </c>
      <c r="Y27" s="36"/>
      <c r="Z27" s="36">
        <v>1</v>
      </c>
      <c r="AA27" s="36"/>
      <c r="AB27" s="22">
        <f t="shared" si="1"/>
        <v>1</v>
      </c>
      <c r="AC27" s="21">
        <f t="shared" si="0"/>
        <v>1</v>
      </c>
      <c r="AD27" s="78"/>
    </row>
    <row r="28" spans="1:30" ht="61.2" x14ac:dyDescent="0.3">
      <c r="A28" s="64"/>
      <c r="B28" s="64"/>
      <c r="C28" s="64"/>
      <c r="D28" s="64"/>
      <c r="E28" s="64"/>
      <c r="F28" s="64"/>
      <c r="G28" s="64"/>
      <c r="H28" s="64"/>
      <c r="I28" s="64"/>
      <c r="J28" s="84"/>
      <c r="K28" s="84"/>
      <c r="L28" s="87"/>
      <c r="M28" s="89"/>
      <c r="N28" s="89"/>
      <c r="O28" s="66"/>
      <c r="P28" s="76"/>
      <c r="Q28" s="9" t="s">
        <v>201</v>
      </c>
      <c r="R28" s="35" t="s">
        <v>19</v>
      </c>
      <c r="S28" s="9">
        <v>3083</v>
      </c>
      <c r="T28" s="9">
        <v>1353</v>
      </c>
      <c r="U28" s="9">
        <v>150</v>
      </c>
      <c r="V28" s="9">
        <v>255</v>
      </c>
      <c r="W28" s="9"/>
      <c r="X28" s="35">
        <v>255</v>
      </c>
      <c r="Y28" s="35"/>
      <c r="Z28" s="35">
        <v>256</v>
      </c>
      <c r="AA28" s="35"/>
      <c r="AB28" s="35">
        <f>Z28+X28+V28+T28</f>
        <v>2119</v>
      </c>
      <c r="AC28" s="9">
        <f t="shared" si="0"/>
        <v>150</v>
      </c>
      <c r="AD28" s="78"/>
    </row>
    <row r="29" spans="1:30" ht="81.599999999999994" x14ac:dyDescent="0.3">
      <c r="A29" s="64"/>
      <c r="B29" s="64"/>
      <c r="C29" s="64"/>
      <c r="D29" s="64"/>
      <c r="E29" s="64"/>
      <c r="F29" s="64"/>
      <c r="G29" s="64"/>
      <c r="H29" s="64"/>
      <c r="I29" s="64"/>
      <c r="J29" s="84"/>
      <c r="K29" s="84"/>
      <c r="L29" s="87"/>
      <c r="M29" s="89"/>
      <c r="N29" s="89"/>
      <c r="O29" s="66"/>
      <c r="P29" s="76" t="s">
        <v>200</v>
      </c>
      <c r="Q29" s="9" t="s">
        <v>199</v>
      </c>
      <c r="R29" s="9" t="s">
        <v>34</v>
      </c>
      <c r="S29" s="9">
        <v>0</v>
      </c>
      <c r="T29" s="35">
        <v>2000</v>
      </c>
      <c r="U29" s="9">
        <v>0</v>
      </c>
      <c r="V29" s="35">
        <v>2000</v>
      </c>
      <c r="W29" s="35"/>
      <c r="X29" s="35">
        <v>2000</v>
      </c>
      <c r="Y29" s="35"/>
      <c r="Z29" s="35">
        <v>2000</v>
      </c>
      <c r="AA29" s="35"/>
      <c r="AB29" s="9">
        <f t="shared" ref="AB29:AB60" si="2">+_xlfn.IFS(R29="Acumulado",T29+V29+X29+Z29,R29="Capacidad",Z29,R29="Flujo",Z29,R29="Reducción",Z29,R29="Stock",Z29)</f>
        <v>2000</v>
      </c>
      <c r="AC29" s="9">
        <f t="shared" si="0"/>
        <v>0</v>
      </c>
      <c r="AD29" s="78"/>
    </row>
    <row r="30" spans="1:30" ht="61.2" x14ac:dyDescent="0.3">
      <c r="A30" s="64"/>
      <c r="B30" s="64"/>
      <c r="C30" s="64"/>
      <c r="D30" s="64"/>
      <c r="E30" s="64"/>
      <c r="F30" s="64"/>
      <c r="G30" s="64"/>
      <c r="H30" s="64"/>
      <c r="I30" s="64"/>
      <c r="J30" s="84"/>
      <c r="K30" s="84"/>
      <c r="L30" s="87"/>
      <c r="M30" s="89"/>
      <c r="N30" s="89"/>
      <c r="O30" s="66"/>
      <c r="P30" s="76"/>
      <c r="Q30" s="9" t="s">
        <v>198</v>
      </c>
      <c r="R30" s="9" t="s">
        <v>34</v>
      </c>
      <c r="S30" s="9">
        <v>9742</v>
      </c>
      <c r="T30" s="35">
        <v>2000</v>
      </c>
      <c r="U30" s="9">
        <v>0</v>
      </c>
      <c r="V30" s="35">
        <v>2000</v>
      </c>
      <c r="W30" s="35"/>
      <c r="X30" s="35">
        <v>2000</v>
      </c>
      <c r="Y30" s="35"/>
      <c r="Z30" s="35">
        <v>2000</v>
      </c>
      <c r="AA30" s="35"/>
      <c r="AB30" s="9">
        <f t="shared" si="2"/>
        <v>2000</v>
      </c>
      <c r="AC30" s="9">
        <f t="shared" si="0"/>
        <v>0</v>
      </c>
      <c r="AD30" s="78"/>
    </row>
    <row r="31" spans="1:30" ht="81.599999999999994" x14ac:dyDescent="0.3">
      <c r="A31" s="64"/>
      <c r="B31" s="64"/>
      <c r="C31" s="64"/>
      <c r="D31" s="64"/>
      <c r="E31" s="64"/>
      <c r="F31" s="64"/>
      <c r="G31" s="64"/>
      <c r="H31" s="64"/>
      <c r="I31" s="64"/>
      <c r="J31" s="84"/>
      <c r="K31" s="84"/>
      <c r="L31" s="87"/>
      <c r="M31" s="89"/>
      <c r="N31" s="89"/>
      <c r="O31" s="66"/>
      <c r="P31" s="76"/>
      <c r="Q31" s="9" t="s">
        <v>196</v>
      </c>
      <c r="R31" s="9" t="s">
        <v>197</v>
      </c>
      <c r="S31" s="9">
        <v>1</v>
      </c>
      <c r="T31" s="9">
        <v>16</v>
      </c>
      <c r="U31" s="9">
        <v>0</v>
      </c>
      <c r="V31" s="9">
        <v>15</v>
      </c>
      <c r="W31" s="9"/>
      <c r="X31" s="9">
        <v>15</v>
      </c>
      <c r="Y31" s="9"/>
      <c r="Z31" s="9">
        <v>15</v>
      </c>
      <c r="AA31" s="9"/>
      <c r="AB31" s="9">
        <f t="shared" si="2"/>
        <v>15</v>
      </c>
      <c r="AC31" s="9">
        <f t="shared" si="0"/>
        <v>0</v>
      </c>
      <c r="AD31" s="78"/>
    </row>
    <row r="32" spans="1:30" ht="61.2" x14ac:dyDescent="0.3">
      <c r="A32" s="64"/>
      <c r="B32" s="64"/>
      <c r="C32" s="64"/>
      <c r="D32" s="64"/>
      <c r="E32" s="64"/>
      <c r="F32" s="64"/>
      <c r="G32" s="64"/>
      <c r="H32" s="64"/>
      <c r="I32" s="64"/>
      <c r="J32" s="84"/>
      <c r="K32" s="84"/>
      <c r="L32" s="87"/>
      <c r="M32" s="89"/>
      <c r="N32" s="89"/>
      <c r="O32" s="66"/>
      <c r="P32" s="76"/>
      <c r="Q32" s="9" t="s">
        <v>195</v>
      </c>
      <c r="R32" s="9" t="s">
        <v>34</v>
      </c>
      <c r="S32" s="9">
        <v>347200</v>
      </c>
      <c r="T32" s="35">
        <v>20000</v>
      </c>
      <c r="U32" s="9">
        <v>0</v>
      </c>
      <c r="V32" s="35">
        <v>16000</v>
      </c>
      <c r="W32" s="35"/>
      <c r="X32" s="35">
        <v>16000</v>
      </c>
      <c r="Y32" s="35"/>
      <c r="Z32" s="35">
        <v>16000</v>
      </c>
      <c r="AA32" s="35"/>
      <c r="AB32" s="9">
        <f t="shared" si="2"/>
        <v>16000</v>
      </c>
      <c r="AC32" s="9">
        <f t="shared" si="0"/>
        <v>0</v>
      </c>
      <c r="AD32" s="78"/>
    </row>
    <row r="33" spans="1:30" ht="40.799999999999997" x14ac:dyDescent="0.3">
      <c r="A33" s="64"/>
      <c r="B33" s="64"/>
      <c r="C33" s="64"/>
      <c r="D33" s="64"/>
      <c r="E33" s="64"/>
      <c r="F33" s="64"/>
      <c r="G33" s="64"/>
      <c r="H33" s="64"/>
      <c r="I33" s="64"/>
      <c r="J33" s="84"/>
      <c r="K33" s="84"/>
      <c r="L33" s="87"/>
      <c r="M33" s="89"/>
      <c r="N33" s="89"/>
      <c r="O33" s="66"/>
      <c r="P33" s="76"/>
      <c r="Q33" s="9" t="s">
        <v>194</v>
      </c>
      <c r="R33" s="9" t="s">
        <v>34</v>
      </c>
      <c r="S33" s="9">
        <v>33942</v>
      </c>
      <c r="T33" s="35">
        <v>3000</v>
      </c>
      <c r="U33" s="9">
        <v>0</v>
      </c>
      <c r="V33" s="35">
        <v>2550</v>
      </c>
      <c r="W33" s="35"/>
      <c r="X33" s="35">
        <v>2550</v>
      </c>
      <c r="Y33" s="35"/>
      <c r="Z33" s="35">
        <v>2550</v>
      </c>
      <c r="AA33" s="35"/>
      <c r="AB33" s="9">
        <f t="shared" si="2"/>
        <v>2550</v>
      </c>
      <c r="AC33" s="9">
        <f t="shared" si="0"/>
        <v>0</v>
      </c>
      <c r="AD33" s="78"/>
    </row>
    <row r="34" spans="1:30" ht="20.399999999999999" x14ac:dyDescent="0.3">
      <c r="A34" s="64"/>
      <c r="B34" s="64"/>
      <c r="C34" s="64"/>
      <c r="D34" s="64"/>
      <c r="E34" s="64"/>
      <c r="F34" s="64"/>
      <c r="G34" s="64"/>
      <c r="H34" s="64"/>
      <c r="I34" s="64"/>
      <c r="J34" s="84"/>
      <c r="K34" s="84"/>
      <c r="L34" s="87"/>
      <c r="M34" s="89"/>
      <c r="N34" s="89"/>
      <c r="O34" s="66"/>
      <c r="P34" s="64" t="s">
        <v>193</v>
      </c>
      <c r="Q34" s="10" t="s">
        <v>192</v>
      </c>
      <c r="R34" s="10" t="s">
        <v>3</v>
      </c>
      <c r="S34" s="10">
        <v>30000</v>
      </c>
      <c r="T34" s="24">
        <v>17750</v>
      </c>
      <c r="U34" s="9">
        <v>0</v>
      </c>
      <c r="V34" s="24">
        <v>25303</v>
      </c>
      <c r="W34" s="24"/>
      <c r="X34" s="24">
        <v>24159</v>
      </c>
      <c r="Y34" s="24"/>
      <c r="Z34" s="24">
        <v>21129</v>
      </c>
      <c r="AA34" s="24"/>
      <c r="AB34" s="9">
        <f t="shared" si="2"/>
        <v>88341</v>
      </c>
      <c r="AC34" s="9">
        <f t="shared" si="0"/>
        <v>0</v>
      </c>
      <c r="AD34" s="78"/>
    </row>
    <row r="35" spans="1:30" ht="61.2" x14ac:dyDescent="0.3">
      <c r="A35" s="64"/>
      <c r="B35" s="64"/>
      <c r="C35" s="64"/>
      <c r="D35" s="64"/>
      <c r="E35" s="64"/>
      <c r="F35" s="64"/>
      <c r="G35" s="64"/>
      <c r="H35" s="64"/>
      <c r="I35" s="64"/>
      <c r="J35" s="84"/>
      <c r="K35" s="84"/>
      <c r="L35" s="87"/>
      <c r="M35" s="89"/>
      <c r="N35" s="89"/>
      <c r="O35" s="66"/>
      <c r="P35" s="64"/>
      <c r="Q35" s="10" t="s">
        <v>191</v>
      </c>
      <c r="R35" s="9" t="s">
        <v>3</v>
      </c>
      <c r="S35" s="10">
        <v>946</v>
      </c>
      <c r="T35" s="10">
        <v>120</v>
      </c>
      <c r="U35" s="9">
        <v>31.5</v>
      </c>
      <c r="V35" s="10">
        <v>117</v>
      </c>
      <c r="W35" s="10"/>
      <c r="X35" s="10">
        <v>107</v>
      </c>
      <c r="Y35" s="10"/>
      <c r="Z35" s="10">
        <v>100</v>
      </c>
      <c r="AA35" s="10"/>
      <c r="AB35" s="9">
        <f t="shared" si="2"/>
        <v>444</v>
      </c>
      <c r="AC35" s="9">
        <f t="shared" si="0"/>
        <v>31.5</v>
      </c>
      <c r="AD35" s="78"/>
    </row>
    <row r="36" spans="1:30" ht="81.599999999999994" x14ac:dyDescent="0.3">
      <c r="A36" s="64"/>
      <c r="B36" s="64"/>
      <c r="C36" s="64"/>
      <c r="D36" s="64"/>
      <c r="E36" s="64"/>
      <c r="F36" s="64"/>
      <c r="G36" s="64"/>
      <c r="H36" s="64"/>
      <c r="I36" s="64"/>
      <c r="J36" s="84"/>
      <c r="K36" s="84"/>
      <c r="L36" s="87"/>
      <c r="M36" s="89"/>
      <c r="N36" s="89"/>
      <c r="O36" s="66"/>
      <c r="P36" s="64"/>
      <c r="Q36" s="10" t="s">
        <v>190</v>
      </c>
      <c r="R36" s="9" t="s">
        <v>3</v>
      </c>
      <c r="S36" s="10">
        <v>8686</v>
      </c>
      <c r="T36" s="24">
        <v>1000</v>
      </c>
      <c r="U36" s="9">
        <v>200</v>
      </c>
      <c r="V36" s="10">
        <v>500</v>
      </c>
      <c r="W36" s="10"/>
      <c r="X36" s="10">
        <v>500</v>
      </c>
      <c r="Y36" s="10"/>
      <c r="Z36" s="10">
        <v>600</v>
      </c>
      <c r="AA36" s="10"/>
      <c r="AB36" s="9">
        <f t="shared" si="2"/>
        <v>2600</v>
      </c>
      <c r="AC36" s="9">
        <f t="shared" si="0"/>
        <v>200</v>
      </c>
      <c r="AD36" s="78"/>
    </row>
    <row r="37" spans="1:30" ht="102" x14ac:dyDescent="0.3">
      <c r="A37" s="64"/>
      <c r="B37" s="64"/>
      <c r="C37" s="64"/>
      <c r="D37" s="64"/>
      <c r="E37" s="64"/>
      <c r="F37" s="64"/>
      <c r="G37" s="64"/>
      <c r="H37" s="64"/>
      <c r="I37" s="64"/>
      <c r="J37" s="84"/>
      <c r="K37" s="84"/>
      <c r="L37" s="87"/>
      <c r="M37" s="89"/>
      <c r="N37" s="89"/>
      <c r="O37" s="66"/>
      <c r="P37" s="64"/>
      <c r="Q37" s="10" t="s">
        <v>189</v>
      </c>
      <c r="R37" s="10" t="s">
        <v>3</v>
      </c>
      <c r="S37" s="10">
        <v>1000</v>
      </c>
      <c r="T37" s="24">
        <v>2000</v>
      </c>
      <c r="U37" s="9">
        <v>0</v>
      </c>
      <c r="V37" s="24">
        <v>2700</v>
      </c>
      <c r="W37" s="24"/>
      <c r="X37" s="24">
        <v>2500</v>
      </c>
      <c r="Y37" s="24"/>
      <c r="Z37" s="24">
        <v>2200</v>
      </c>
      <c r="AA37" s="24"/>
      <c r="AB37" s="9">
        <f t="shared" si="2"/>
        <v>9400</v>
      </c>
      <c r="AC37" s="9">
        <f t="shared" si="0"/>
        <v>0</v>
      </c>
      <c r="AD37" s="78"/>
    </row>
    <row r="38" spans="1:30" ht="40.799999999999997" x14ac:dyDescent="0.3">
      <c r="A38" s="64"/>
      <c r="B38" s="64"/>
      <c r="C38" s="64"/>
      <c r="D38" s="64"/>
      <c r="E38" s="64"/>
      <c r="F38" s="64"/>
      <c r="G38" s="64"/>
      <c r="H38" s="64"/>
      <c r="I38" s="64"/>
      <c r="J38" s="85"/>
      <c r="K38" s="85"/>
      <c r="L38" s="88"/>
      <c r="M38" s="89"/>
      <c r="N38" s="89"/>
      <c r="O38" s="66"/>
      <c r="P38" s="64"/>
      <c r="Q38" s="10" t="s">
        <v>188</v>
      </c>
      <c r="R38" s="10" t="s">
        <v>3</v>
      </c>
      <c r="S38" s="10">
        <v>4</v>
      </c>
      <c r="T38" s="10">
        <v>4</v>
      </c>
      <c r="U38" s="9">
        <v>0</v>
      </c>
      <c r="V38" s="10">
        <v>2</v>
      </c>
      <c r="W38" s="10"/>
      <c r="X38" s="10">
        <v>2</v>
      </c>
      <c r="Y38" s="10"/>
      <c r="Z38" s="10">
        <v>2</v>
      </c>
      <c r="AA38" s="10"/>
      <c r="AB38" s="9">
        <f t="shared" si="2"/>
        <v>10</v>
      </c>
      <c r="AC38" s="9">
        <f t="shared" si="0"/>
        <v>0</v>
      </c>
      <c r="AD38" s="79"/>
    </row>
    <row r="39" spans="1:30" ht="204" x14ac:dyDescent="0.3">
      <c r="A39" s="17" t="s">
        <v>32</v>
      </c>
      <c r="B39" s="17" t="s">
        <v>86</v>
      </c>
      <c r="C39" s="17" t="s">
        <v>30</v>
      </c>
      <c r="D39" s="17" t="s">
        <v>151</v>
      </c>
      <c r="E39" s="17" t="s">
        <v>186</v>
      </c>
      <c r="F39" s="17" t="s">
        <v>185</v>
      </c>
      <c r="G39" s="17" t="s">
        <v>7</v>
      </c>
      <c r="H39" s="17" t="s">
        <v>184</v>
      </c>
      <c r="I39" s="17" t="s">
        <v>157</v>
      </c>
      <c r="J39" s="31">
        <v>13860319944</v>
      </c>
      <c r="K39" s="32">
        <f>'[2]1. Iniciativas-PA'!N13</f>
        <v>1656402031.5999999</v>
      </c>
      <c r="L39" s="31">
        <v>14594</v>
      </c>
      <c r="M39" s="31">
        <v>15032</v>
      </c>
      <c r="N39" s="31">
        <v>15484</v>
      </c>
      <c r="O39" s="17" t="s">
        <v>156</v>
      </c>
      <c r="P39" s="17" t="s">
        <v>183</v>
      </c>
      <c r="Q39" s="12" t="s">
        <v>182</v>
      </c>
      <c r="R39" s="17" t="s">
        <v>19</v>
      </c>
      <c r="S39" s="17">
        <v>0</v>
      </c>
      <c r="T39" s="18">
        <v>110000</v>
      </c>
      <c r="U39" s="17">
        <v>0</v>
      </c>
      <c r="V39" s="18">
        <v>140000</v>
      </c>
      <c r="W39" s="17">
        <v>0</v>
      </c>
      <c r="X39" s="18">
        <v>150000</v>
      </c>
      <c r="Y39" s="17">
        <v>0</v>
      </c>
      <c r="Z39" s="18">
        <v>100000</v>
      </c>
      <c r="AA39" s="17">
        <v>0</v>
      </c>
      <c r="AB39" s="17">
        <f t="shared" si="2"/>
        <v>500000</v>
      </c>
      <c r="AC39" s="17">
        <f t="shared" si="0"/>
        <v>0</v>
      </c>
      <c r="AD39" s="17" t="s">
        <v>153</v>
      </c>
    </row>
    <row r="40" spans="1:30" ht="102" x14ac:dyDescent="0.3">
      <c r="A40" s="51" t="s">
        <v>12</v>
      </c>
      <c r="B40" s="51" t="s">
        <v>181</v>
      </c>
      <c r="C40" s="51" t="s">
        <v>30</v>
      </c>
      <c r="D40" s="51" t="s">
        <v>151</v>
      </c>
      <c r="E40" s="51" t="s">
        <v>180</v>
      </c>
      <c r="F40" s="51" t="s">
        <v>179</v>
      </c>
      <c r="G40" s="51" t="s">
        <v>7</v>
      </c>
      <c r="H40" s="90" t="s">
        <v>178</v>
      </c>
      <c r="I40" s="51" t="s">
        <v>177</v>
      </c>
      <c r="J40" s="81">
        <v>62573005004</v>
      </c>
      <c r="K40" s="69">
        <f>'[2]1. Iniciativas-PA'!N14</f>
        <v>447928475.26999986</v>
      </c>
      <c r="L40" s="81">
        <v>65889</v>
      </c>
      <c r="M40" s="81">
        <v>67866</v>
      </c>
      <c r="N40" s="81">
        <v>69178</v>
      </c>
      <c r="O40" s="51" t="s">
        <v>176</v>
      </c>
      <c r="P40" s="17" t="s">
        <v>175</v>
      </c>
      <c r="Q40" s="17" t="s">
        <v>174</v>
      </c>
      <c r="R40" s="17" t="s">
        <v>19</v>
      </c>
      <c r="S40" s="17" t="s">
        <v>172</v>
      </c>
      <c r="T40" s="34">
        <v>0.02</v>
      </c>
      <c r="U40" s="7">
        <v>5.0000000000000001E-4</v>
      </c>
      <c r="V40" s="34">
        <v>0.02</v>
      </c>
      <c r="W40" s="25">
        <v>0</v>
      </c>
      <c r="X40" s="34">
        <v>0.02</v>
      </c>
      <c r="Y40" s="25">
        <v>0</v>
      </c>
      <c r="Z40" s="34">
        <v>0.02</v>
      </c>
      <c r="AA40" s="25">
        <v>0</v>
      </c>
      <c r="AB40" s="25">
        <f t="shared" si="2"/>
        <v>0.08</v>
      </c>
      <c r="AC40" s="25">
        <f t="shared" si="0"/>
        <v>5.0000000000000001E-4</v>
      </c>
      <c r="AD40" s="51" t="s">
        <v>170</v>
      </c>
    </row>
    <row r="41" spans="1:30" ht="102" x14ac:dyDescent="0.3">
      <c r="A41" s="53"/>
      <c r="B41" s="53"/>
      <c r="C41" s="53"/>
      <c r="D41" s="53"/>
      <c r="E41" s="53"/>
      <c r="F41" s="53"/>
      <c r="G41" s="53"/>
      <c r="H41" s="91"/>
      <c r="I41" s="53"/>
      <c r="J41" s="82">
        <v>0</v>
      </c>
      <c r="K41" s="70"/>
      <c r="L41" s="82"/>
      <c r="M41" s="82"/>
      <c r="N41" s="82"/>
      <c r="O41" s="53"/>
      <c r="P41" s="17" t="s">
        <v>173</v>
      </c>
      <c r="Q41" s="17" t="s">
        <v>171</v>
      </c>
      <c r="R41" s="17" t="s">
        <v>19</v>
      </c>
      <c r="S41" s="17" t="s">
        <v>172</v>
      </c>
      <c r="T41" s="33">
        <v>1.4999999999999999E-2</v>
      </c>
      <c r="U41" s="7">
        <v>5.0000000000000001E-4</v>
      </c>
      <c r="V41" s="33">
        <v>1.4999999999999999E-2</v>
      </c>
      <c r="W41" s="25">
        <v>0</v>
      </c>
      <c r="X41" s="33">
        <v>1.4999999999999999E-2</v>
      </c>
      <c r="Y41" s="25">
        <v>0</v>
      </c>
      <c r="Z41" s="33">
        <v>1.4999999999999999E-2</v>
      </c>
      <c r="AA41" s="25">
        <v>0</v>
      </c>
      <c r="AB41" s="25">
        <f t="shared" si="2"/>
        <v>0.06</v>
      </c>
      <c r="AC41" s="25">
        <f t="shared" ref="AC41:AC72" si="3">+_xlfn.IFS(R41="Acumulado",U41+W41+Y41+AA41,R41="Capacidad",AA41,R41="Flujo",U41,R41="Reducción",U41,R41="Stock",U41)</f>
        <v>5.0000000000000001E-4</v>
      </c>
      <c r="AD41" s="53"/>
    </row>
    <row r="42" spans="1:30" ht="40.799999999999997" x14ac:dyDescent="0.3">
      <c r="A42" s="51" t="s">
        <v>169</v>
      </c>
      <c r="B42" s="51" t="s">
        <v>129</v>
      </c>
      <c r="C42" s="51" t="s">
        <v>30</v>
      </c>
      <c r="D42" s="51" t="s">
        <v>151</v>
      </c>
      <c r="E42" s="51" t="s">
        <v>168</v>
      </c>
      <c r="F42" s="51" t="s">
        <v>167</v>
      </c>
      <c r="G42" s="51" t="s">
        <v>7</v>
      </c>
      <c r="H42" s="51" t="s">
        <v>166</v>
      </c>
      <c r="I42" s="51" t="s">
        <v>157</v>
      </c>
      <c r="J42" s="57">
        <v>31735980631</v>
      </c>
      <c r="K42" s="57">
        <f>'[2]1. Iniciativas-PA'!N15</f>
        <v>96166666</v>
      </c>
      <c r="L42" s="57">
        <v>26037.11</v>
      </c>
      <c r="M42" s="57">
        <v>26818.52</v>
      </c>
      <c r="N42" s="57">
        <v>27622.78</v>
      </c>
      <c r="O42" s="51" t="s">
        <v>71</v>
      </c>
      <c r="P42" s="17" t="s">
        <v>165</v>
      </c>
      <c r="Q42" s="17" t="s">
        <v>164</v>
      </c>
      <c r="R42" s="17" t="s">
        <v>19</v>
      </c>
      <c r="S42" s="17">
        <v>0</v>
      </c>
      <c r="T42" s="18">
        <v>65000</v>
      </c>
      <c r="U42" s="17">
        <v>0</v>
      </c>
      <c r="V42" s="18">
        <v>65000</v>
      </c>
      <c r="W42" s="17">
        <v>0</v>
      </c>
      <c r="X42" s="18">
        <v>65000</v>
      </c>
      <c r="Y42" s="17">
        <v>0</v>
      </c>
      <c r="Z42" s="18">
        <v>65000</v>
      </c>
      <c r="AA42" s="17">
        <v>0</v>
      </c>
      <c r="AB42" s="17">
        <f t="shared" si="2"/>
        <v>260000</v>
      </c>
      <c r="AC42" s="17">
        <f t="shared" si="3"/>
        <v>0</v>
      </c>
      <c r="AD42" s="51" t="s">
        <v>66</v>
      </c>
    </row>
    <row r="43" spans="1:30" ht="40.799999999999997" x14ac:dyDescent="0.3">
      <c r="A43" s="52"/>
      <c r="B43" s="52"/>
      <c r="C43" s="52"/>
      <c r="D43" s="52"/>
      <c r="E43" s="52"/>
      <c r="F43" s="52"/>
      <c r="G43" s="52"/>
      <c r="H43" s="52"/>
      <c r="I43" s="52"/>
      <c r="J43" s="58">
        <v>0</v>
      </c>
      <c r="K43" s="58"/>
      <c r="L43" s="58"/>
      <c r="M43" s="58"/>
      <c r="N43" s="58"/>
      <c r="O43" s="52"/>
      <c r="P43" s="17" t="s">
        <v>163</v>
      </c>
      <c r="Q43" s="17" t="s">
        <v>162</v>
      </c>
      <c r="R43" s="17" t="s">
        <v>19</v>
      </c>
      <c r="S43" s="17">
        <v>0</v>
      </c>
      <c r="T43" s="18">
        <v>5000</v>
      </c>
      <c r="U43" s="17">
        <v>0</v>
      </c>
      <c r="V43" s="18">
        <v>5000</v>
      </c>
      <c r="W43" s="17">
        <v>0</v>
      </c>
      <c r="X43" s="18">
        <v>5000</v>
      </c>
      <c r="Y43" s="17">
        <v>0</v>
      </c>
      <c r="Z43" s="18">
        <v>5000</v>
      </c>
      <c r="AA43" s="17">
        <v>0</v>
      </c>
      <c r="AB43" s="17">
        <f t="shared" si="2"/>
        <v>20000</v>
      </c>
      <c r="AC43" s="17">
        <f t="shared" si="3"/>
        <v>0</v>
      </c>
      <c r="AD43" s="52"/>
    </row>
    <row r="44" spans="1:30" ht="61.2" x14ac:dyDescent="0.3">
      <c r="A44" s="53"/>
      <c r="B44" s="53"/>
      <c r="C44" s="53"/>
      <c r="D44" s="53"/>
      <c r="E44" s="53"/>
      <c r="F44" s="53"/>
      <c r="G44" s="53"/>
      <c r="H44" s="53"/>
      <c r="I44" s="53"/>
      <c r="J44" s="59">
        <v>0</v>
      </c>
      <c r="K44" s="59"/>
      <c r="L44" s="59"/>
      <c r="M44" s="59"/>
      <c r="N44" s="59"/>
      <c r="O44" s="53"/>
      <c r="P44" s="17" t="s">
        <v>161</v>
      </c>
      <c r="Q44" s="17" t="s">
        <v>160</v>
      </c>
      <c r="R44" s="17" t="s">
        <v>19</v>
      </c>
      <c r="S44" s="17">
        <v>0</v>
      </c>
      <c r="T44" s="18">
        <v>5000</v>
      </c>
      <c r="U44" s="17">
        <v>0</v>
      </c>
      <c r="V44" s="18">
        <v>5000</v>
      </c>
      <c r="W44" s="17">
        <v>0</v>
      </c>
      <c r="X44" s="18">
        <v>5000</v>
      </c>
      <c r="Y44" s="17">
        <v>0</v>
      </c>
      <c r="Z44" s="18">
        <v>5000</v>
      </c>
      <c r="AA44" s="17">
        <v>0</v>
      </c>
      <c r="AB44" s="17">
        <f t="shared" si="2"/>
        <v>20000</v>
      </c>
      <c r="AC44" s="17">
        <f t="shared" si="3"/>
        <v>0</v>
      </c>
      <c r="AD44" s="53"/>
    </row>
    <row r="45" spans="1:30" ht="204" x14ac:dyDescent="0.3">
      <c r="A45" s="17" t="s">
        <v>32</v>
      </c>
      <c r="B45" s="17" t="s">
        <v>86</v>
      </c>
      <c r="C45" s="17" t="s">
        <v>30</v>
      </c>
      <c r="D45" s="17" t="s">
        <v>128</v>
      </c>
      <c r="E45" s="17" t="s">
        <v>159</v>
      </c>
      <c r="F45" s="17" t="s">
        <v>158</v>
      </c>
      <c r="G45" s="17" t="s">
        <v>7</v>
      </c>
      <c r="H45" s="17" t="s">
        <v>6</v>
      </c>
      <c r="I45" s="17" t="s">
        <v>157</v>
      </c>
      <c r="J45" s="31">
        <v>6050000000</v>
      </c>
      <c r="K45" s="32">
        <f>'[2]1. Iniciativas-PA'!N16</f>
        <v>0</v>
      </c>
      <c r="L45" s="31">
        <v>6371</v>
      </c>
      <c r="M45" s="31">
        <v>6562</v>
      </c>
      <c r="N45" s="31">
        <v>6759</v>
      </c>
      <c r="O45" s="17" t="s">
        <v>156</v>
      </c>
      <c r="P45" s="17" t="s">
        <v>155</v>
      </c>
      <c r="Q45" s="17" t="s">
        <v>154</v>
      </c>
      <c r="R45" s="17" t="s">
        <v>19</v>
      </c>
      <c r="S45" s="17">
        <v>0</v>
      </c>
      <c r="T45" s="18">
        <v>700000</v>
      </c>
      <c r="U45" s="17">
        <v>0</v>
      </c>
      <c r="V45" s="18">
        <v>1000000</v>
      </c>
      <c r="W45" s="17">
        <v>0</v>
      </c>
      <c r="X45" s="18">
        <v>1300000</v>
      </c>
      <c r="Y45" s="17">
        <v>0</v>
      </c>
      <c r="Z45" s="18">
        <v>1000000</v>
      </c>
      <c r="AA45" s="17">
        <v>0</v>
      </c>
      <c r="AB45" s="17">
        <f t="shared" si="2"/>
        <v>4000000</v>
      </c>
      <c r="AC45" s="17">
        <f t="shared" si="3"/>
        <v>0</v>
      </c>
      <c r="AD45" s="17" t="s">
        <v>153</v>
      </c>
    </row>
    <row r="46" spans="1:30" ht="81.599999999999994" x14ac:dyDescent="0.3">
      <c r="A46" s="76" t="s">
        <v>12</v>
      </c>
      <c r="B46" s="76" t="s">
        <v>152</v>
      </c>
      <c r="C46" s="76" t="s">
        <v>6</v>
      </c>
      <c r="D46" s="76" t="s">
        <v>151</v>
      </c>
      <c r="E46" s="76" t="s">
        <v>150</v>
      </c>
      <c r="F46" s="76" t="s">
        <v>149</v>
      </c>
      <c r="G46" s="76" t="s">
        <v>7</v>
      </c>
      <c r="H46" s="76" t="s">
        <v>6</v>
      </c>
      <c r="I46" s="76" t="s">
        <v>6</v>
      </c>
      <c r="J46" s="80"/>
      <c r="K46" s="80"/>
      <c r="L46" s="75">
        <v>43907</v>
      </c>
      <c r="M46" s="75">
        <v>45225</v>
      </c>
      <c r="N46" s="75">
        <v>46581</v>
      </c>
      <c r="O46" s="76" t="s">
        <v>148</v>
      </c>
      <c r="P46" s="76" t="s">
        <v>147</v>
      </c>
      <c r="Q46" s="9" t="s">
        <v>146</v>
      </c>
      <c r="R46" s="9" t="s">
        <v>81</v>
      </c>
      <c r="S46" s="9">
        <v>3</v>
      </c>
      <c r="T46" s="9">
        <v>3</v>
      </c>
      <c r="U46" s="9">
        <v>3</v>
      </c>
      <c r="V46" s="9">
        <v>3</v>
      </c>
      <c r="W46" s="9"/>
      <c r="X46" s="9">
        <v>3</v>
      </c>
      <c r="Y46" s="9"/>
      <c r="Z46" s="9">
        <v>3</v>
      </c>
      <c r="AA46" s="9"/>
      <c r="AB46" s="9">
        <f t="shared" si="2"/>
        <v>3</v>
      </c>
      <c r="AC46" s="9">
        <f t="shared" si="3"/>
        <v>3</v>
      </c>
      <c r="AD46" s="77" t="s">
        <v>138</v>
      </c>
    </row>
    <row r="47" spans="1:30" ht="40.799999999999997" x14ac:dyDescent="0.3">
      <c r="A47" s="76"/>
      <c r="B47" s="76"/>
      <c r="C47" s="76"/>
      <c r="D47" s="76"/>
      <c r="E47" s="76"/>
      <c r="F47" s="76"/>
      <c r="G47" s="76"/>
      <c r="H47" s="76"/>
      <c r="I47" s="76"/>
      <c r="J47" s="80"/>
      <c r="K47" s="80"/>
      <c r="L47" s="75"/>
      <c r="M47" s="75"/>
      <c r="N47" s="75"/>
      <c r="O47" s="76"/>
      <c r="P47" s="76"/>
      <c r="Q47" s="9" t="s">
        <v>145</v>
      </c>
      <c r="R47" s="9" t="s">
        <v>34</v>
      </c>
      <c r="S47" s="9">
        <v>150</v>
      </c>
      <c r="T47" s="9">
        <v>124</v>
      </c>
      <c r="U47" s="9">
        <v>0</v>
      </c>
      <c r="V47" s="9">
        <v>120</v>
      </c>
      <c r="W47" s="9"/>
      <c r="X47" s="9">
        <v>124</v>
      </c>
      <c r="Y47" s="9"/>
      <c r="Z47" s="9">
        <v>127</v>
      </c>
      <c r="AA47" s="9"/>
      <c r="AB47" s="9">
        <f t="shared" si="2"/>
        <v>127</v>
      </c>
      <c r="AC47" s="9">
        <f t="shared" si="3"/>
        <v>0</v>
      </c>
      <c r="AD47" s="78"/>
    </row>
    <row r="48" spans="1:30" ht="102" x14ac:dyDescent="0.3">
      <c r="A48" s="76"/>
      <c r="B48" s="76"/>
      <c r="C48" s="76"/>
      <c r="D48" s="76"/>
      <c r="E48" s="76"/>
      <c r="F48" s="76"/>
      <c r="G48" s="76"/>
      <c r="H48" s="76"/>
      <c r="I48" s="76" t="s">
        <v>6</v>
      </c>
      <c r="J48" s="80"/>
      <c r="K48" s="80"/>
      <c r="L48" s="75"/>
      <c r="M48" s="75"/>
      <c r="N48" s="75"/>
      <c r="O48" s="76"/>
      <c r="P48" s="76"/>
      <c r="Q48" s="9" t="s">
        <v>144</v>
      </c>
      <c r="R48" s="9" t="s">
        <v>34</v>
      </c>
      <c r="S48" s="9">
        <v>0</v>
      </c>
      <c r="T48" s="9">
        <v>1</v>
      </c>
      <c r="U48" s="9">
        <v>0</v>
      </c>
      <c r="V48" s="9">
        <v>1</v>
      </c>
      <c r="W48" s="9"/>
      <c r="X48" s="9">
        <v>1</v>
      </c>
      <c r="Y48" s="9"/>
      <c r="Z48" s="9">
        <v>1</v>
      </c>
      <c r="AA48" s="9"/>
      <c r="AB48" s="9">
        <f t="shared" si="2"/>
        <v>1</v>
      </c>
      <c r="AC48" s="9">
        <f t="shared" si="3"/>
        <v>0</v>
      </c>
      <c r="AD48" s="78"/>
    </row>
    <row r="49" spans="1:30" ht="37.950000000000003" customHeight="1" x14ac:dyDescent="0.3">
      <c r="A49" s="76"/>
      <c r="B49" s="76"/>
      <c r="C49" s="76"/>
      <c r="D49" s="76"/>
      <c r="E49" s="76"/>
      <c r="F49" s="76"/>
      <c r="G49" s="76"/>
      <c r="H49" s="76"/>
      <c r="I49" s="76"/>
      <c r="J49" s="80"/>
      <c r="K49" s="80"/>
      <c r="L49" s="75"/>
      <c r="M49" s="75"/>
      <c r="N49" s="75"/>
      <c r="O49" s="76"/>
      <c r="P49" s="76" t="s">
        <v>143</v>
      </c>
      <c r="Q49" s="9" t="s">
        <v>142</v>
      </c>
      <c r="R49" s="9" t="s">
        <v>3</v>
      </c>
      <c r="S49" s="9">
        <v>14</v>
      </c>
      <c r="T49" s="9">
        <v>12</v>
      </c>
      <c r="U49" s="9">
        <v>1</v>
      </c>
      <c r="V49" s="9">
        <v>11</v>
      </c>
      <c r="W49" s="9"/>
      <c r="X49" s="9">
        <v>12</v>
      </c>
      <c r="Y49" s="9"/>
      <c r="Z49" s="9">
        <v>12</v>
      </c>
      <c r="AA49" s="9"/>
      <c r="AB49" s="9">
        <f t="shared" si="2"/>
        <v>47</v>
      </c>
      <c r="AC49" s="9">
        <f t="shared" si="3"/>
        <v>1</v>
      </c>
      <c r="AD49" s="78"/>
    </row>
    <row r="50" spans="1:30" ht="81.599999999999994" x14ac:dyDescent="0.3">
      <c r="A50" s="76"/>
      <c r="B50" s="76"/>
      <c r="C50" s="76"/>
      <c r="D50" s="76"/>
      <c r="E50" s="76"/>
      <c r="F50" s="76"/>
      <c r="G50" s="76"/>
      <c r="H50" s="76"/>
      <c r="I50" s="76"/>
      <c r="J50" s="80"/>
      <c r="K50" s="80"/>
      <c r="L50" s="75"/>
      <c r="M50" s="75"/>
      <c r="N50" s="75"/>
      <c r="O50" s="76"/>
      <c r="P50" s="76"/>
      <c r="Q50" s="9" t="s">
        <v>141</v>
      </c>
      <c r="R50" s="9" t="s">
        <v>81</v>
      </c>
      <c r="S50" s="9">
        <v>0</v>
      </c>
      <c r="T50" s="9">
        <v>1</v>
      </c>
      <c r="U50" s="9">
        <v>0.25</v>
      </c>
      <c r="V50" s="9">
        <v>1</v>
      </c>
      <c r="W50" s="9"/>
      <c r="X50" s="9">
        <v>1</v>
      </c>
      <c r="Y50" s="9"/>
      <c r="Z50" s="9">
        <v>1</v>
      </c>
      <c r="AA50" s="9"/>
      <c r="AB50" s="9">
        <f t="shared" si="2"/>
        <v>1</v>
      </c>
      <c r="AC50" s="9">
        <f t="shared" si="3"/>
        <v>0.25</v>
      </c>
      <c r="AD50" s="78"/>
    </row>
    <row r="51" spans="1:30" s="19" customFormat="1" ht="61.2" x14ac:dyDescent="0.3">
      <c r="A51" s="76"/>
      <c r="B51" s="76"/>
      <c r="C51" s="76"/>
      <c r="D51" s="76"/>
      <c r="E51" s="76"/>
      <c r="F51" s="76"/>
      <c r="G51" s="76"/>
      <c r="H51" s="76"/>
      <c r="I51" s="76"/>
      <c r="J51" s="80"/>
      <c r="K51" s="80"/>
      <c r="L51" s="75"/>
      <c r="M51" s="75"/>
      <c r="N51" s="75"/>
      <c r="O51" s="76"/>
      <c r="P51" s="9" t="s">
        <v>140</v>
      </c>
      <c r="Q51" s="9" t="s">
        <v>139</v>
      </c>
      <c r="R51" s="9" t="s">
        <v>34</v>
      </c>
      <c r="S51" s="9">
        <v>3</v>
      </c>
      <c r="T51" s="9">
        <v>1</v>
      </c>
      <c r="U51" s="9">
        <v>0</v>
      </c>
      <c r="V51" s="9">
        <v>1</v>
      </c>
      <c r="W51" s="9"/>
      <c r="X51" s="9">
        <v>1</v>
      </c>
      <c r="Y51" s="9"/>
      <c r="Z51" s="9">
        <v>1</v>
      </c>
      <c r="AA51" s="9"/>
      <c r="AB51" s="9">
        <f t="shared" si="2"/>
        <v>1</v>
      </c>
      <c r="AC51" s="9">
        <f t="shared" si="3"/>
        <v>0</v>
      </c>
      <c r="AD51" s="79"/>
    </row>
    <row r="52" spans="1:30" ht="122.4" x14ac:dyDescent="0.3">
      <c r="A52" s="51" t="s">
        <v>32</v>
      </c>
      <c r="B52" s="51" t="s">
        <v>129</v>
      </c>
      <c r="C52" s="51" t="s">
        <v>30</v>
      </c>
      <c r="D52" s="51" t="s">
        <v>128</v>
      </c>
      <c r="E52" s="51" t="s">
        <v>137</v>
      </c>
      <c r="F52" s="51" t="s">
        <v>136</v>
      </c>
      <c r="G52" s="51" t="s">
        <v>7</v>
      </c>
      <c r="H52" s="51" t="s">
        <v>125</v>
      </c>
      <c r="I52" s="51" t="s">
        <v>124</v>
      </c>
      <c r="J52" s="71">
        <v>5720000000</v>
      </c>
      <c r="K52" s="69">
        <f>'[2]1. Iniciativas-PA'!N17</f>
        <v>0</v>
      </c>
      <c r="L52" s="71">
        <v>6864</v>
      </c>
      <c r="M52" s="71">
        <v>7220</v>
      </c>
      <c r="N52" s="71">
        <v>7596</v>
      </c>
      <c r="O52" s="51" t="s">
        <v>123</v>
      </c>
      <c r="P52" s="17" t="s">
        <v>135</v>
      </c>
      <c r="Q52" s="17" t="s">
        <v>134</v>
      </c>
      <c r="R52" s="17" t="s">
        <v>19</v>
      </c>
      <c r="S52" s="17">
        <v>0</v>
      </c>
      <c r="T52" s="17">
        <v>2000</v>
      </c>
      <c r="U52" s="17">
        <v>32</v>
      </c>
      <c r="V52" s="17">
        <v>3000</v>
      </c>
      <c r="W52" s="17">
        <v>0</v>
      </c>
      <c r="X52" s="17">
        <v>4000</v>
      </c>
      <c r="Y52" s="17">
        <v>0</v>
      </c>
      <c r="Z52" s="17">
        <v>5000</v>
      </c>
      <c r="AA52" s="17">
        <v>0</v>
      </c>
      <c r="AB52" s="17">
        <f t="shared" si="2"/>
        <v>14000</v>
      </c>
      <c r="AC52" s="17">
        <f t="shared" si="3"/>
        <v>32</v>
      </c>
      <c r="AD52" s="51" t="s">
        <v>116</v>
      </c>
    </row>
    <row r="53" spans="1:30" ht="81.599999999999994" x14ac:dyDescent="0.3">
      <c r="A53" s="52"/>
      <c r="B53" s="52"/>
      <c r="C53" s="52"/>
      <c r="D53" s="52"/>
      <c r="E53" s="52"/>
      <c r="F53" s="52"/>
      <c r="G53" s="52"/>
      <c r="H53" s="52"/>
      <c r="I53" s="52"/>
      <c r="J53" s="72">
        <v>0</v>
      </c>
      <c r="K53" s="74"/>
      <c r="L53" s="72"/>
      <c r="M53" s="72"/>
      <c r="N53" s="72"/>
      <c r="O53" s="52"/>
      <c r="P53" s="17" t="s">
        <v>133</v>
      </c>
      <c r="Q53" s="17" t="s">
        <v>132</v>
      </c>
      <c r="R53" s="17" t="s">
        <v>19</v>
      </c>
      <c r="S53" s="17">
        <v>0</v>
      </c>
      <c r="T53" s="17">
        <v>2</v>
      </c>
      <c r="U53" s="17">
        <v>0</v>
      </c>
      <c r="V53" s="17">
        <v>1</v>
      </c>
      <c r="W53" s="17">
        <v>0</v>
      </c>
      <c r="X53" s="17">
        <v>0</v>
      </c>
      <c r="Y53" s="17">
        <v>0</v>
      </c>
      <c r="Z53" s="17">
        <v>1</v>
      </c>
      <c r="AA53" s="17">
        <v>0</v>
      </c>
      <c r="AB53" s="17">
        <f t="shared" si="2"/>
        <v>4</v>
      </c>
      <c r="AC53" s="17">
        <f t="shared" si="3"/>
        <v>0</v>
      </c>
      <c r="AD53" s="52"/>
    </row>
    <row r="54" spans="1:30" ht="61.2" x14ac:dyDescent="0.3">
      <c r="A54" s="53"/>
      <c r="B54" s="53"/>
      <c r="C54" s="53"/>
      <c r="D54" s="53"/>
      <c r="E54" s="53"/>
      <c r="F54" s="53"/>
      <c r="G54" s="53"/>
      <c r="H54" s="53"/>
      <c r="I54" s="53"/>
      <c r="J54" s="73">
        <v>0</v>
      </c>
      <c r="K54" s="70"/>
      <c r="L54" s="73"/>
      <c r="M54" s="73"/>
      <c r="N54" s="73"/>
      <c r="O54" s="53"/>
      <c r="P54" s="17" t="s">
        <v>131</v>
      </c>
      <c r="Q54" s="17" t="s">
        <v>130</v>
      </c>
      <c r="R54" s="17" t="s">
        <v>19</v>
      </c>
      <c r="S54" s="17">
        <v>0</v>
      </c>
      <c r="T54" s="17">
        <v>300</v>
      </c>
      <c r="U54" s="17">
        <v>42</v>
      </c>
      <c r="V54" s="17">
        <v>500</v>
      </c>
      <c r="W54" s="17">
        <v>0</v>
      </c>
      <c r="X54" s="18">
        <v>700</v>
      </c>
      <c r="Y54" s="17">
        <v>0</v>
      </c>
      <c r="Z54" s="18">
        <v>900</v>
      </c>
      <c r="AA54" s="17">
        <v>0</v>
      </c>
      <c r="AB54" s="17">
        <f t="shared" si="2"/>
        <v>2400</v>
      </c>
      <c r="AC54" s="17">
        <f t="shared" si="3"/>
        <v>42</v>
      </c>
      <c r="AD54" s="52"/>
    </row>
    <row r="55" spans="1:30" ht="61.2" x14ac:dyDescent="0.3">
      <c r="A55" s="51" t="s">
        <v>32</v>
      </c>
      <c r="B55" s="51" t="s">
        <v>129</v>
      </c>
      <c r="C55" s="51" t="s">
        <v>30</v>
      </c>
      <c r="D55" s="51" t="s">
        <v>128</v>
      </c>
      <c r="E55" s="51" t="s">
        <v>127</v>
      </c>
      <c r="F55" s="51" t="s">
        <v>126</v>
      </c>
      <c r="G55" s="51" t="s">
        <v>7</v>
      </c>
      <c r="H55" s="51" t="s">
        <v>125</v>
      </c>
      <c r="I55" s="51" t="s">
        <v>124</v>
      </c>
      <c r="J55" s="71">
        <v>4280000000</v>
      </c>
      <c r="K55" s="69">
        <f>'[2]1. Iniciativas-PA'!N18</f>
        <v>0</v>
      </c>
      <c r="L55" s="71">
        <v>5136</v>
      </c>
      <c r="M55" s="71">
        <v>5403</v>
      </c>
      <c r="N55" s="71">
        <v>5684</v>
      </c>
      <c r="O55" s="51" t="s">
        <v>123</v>
      </c>
      <c r="P55" s="17" t="s">
        <v>122</v>
      </c>
      <c r="Q55" s="17" t="s">
        <v>121</v>
      </c>
      <c r="R55" s="17" t="s">
        <v>19</v>
      </c>
      <c r="S55" s="17">
        <v>0</v>
      </c>
      <c r="T55" s="18">
        <v>6000</v>
      </c>
      <c r="U55" s="17">
        <v>0</v>
      </c>
      <c r="V55" s="18">
        <v>10000</v>
      </c>
      <c r="W55" s="17">
        <v>0</v>
      </c>
      <c r="X55" s="18">
        <v>15000</v>
      </c>
      <c r="Y55" s="17">
        <v>0</v>
      </c>
      <c r="Z55" s="18">
        <v>20000</v>
      </c>
      <c r="AA55" s="17">
        <v>0</v>
      </c>
      <c r="AB55" s="17">
        <f t="shared" si="2"/>
        <v>51000</v>
      </c>
      <c r="AC55" s="17">
        <f t="shared" si="3"/>
        <v>0</v>
      </c>
      <c r="AD55" s="52"/>
    </row>
    <row r="56" spans="1:30" ht="102" x14ac:dyDescent="0.3">
      <c r="A56" s="52"/>
      <c r="B56" s="52"/>
      <c r="C56" s="52"/>
      <c r="D56" s="52"/>
      <c r="E56" s="52"/>
      <c r="F56" s="52"/>
      <c r="G56" s="52"/>
      <c r="H56" s="52"/>
      <c r="I56" s="52"/>
      <c r="J56" s="72">
        <v>0</v>
      </c>
      <c r="K56" s="74"/>
      <c r="L56" s="72"/>
      <c r="M56" s="72"/>
      <c r="N56" s="72"/>
      <c r="O56" s="52"/>
      <c r="P56" s="17" t="s">
        <v>120</v>
      </c>
      <c r="Q56" s="17" t="s">
        <v>119</v>
      </c>
      <c r="R56" s="17" t="s">
        <v>19</v>
      </c>
      <c r="S56" s="17">
        <v>0</v>
      </c>
      <c r="T56" s="17">
        <v>4</v>
      </c>
      <c r="U56" s="17">
        <v>0</v>
      </c>
      <c r="V56" s="17">
        <v>2</v>
      </c>
      <c r="W56" s="17">
        <v>0</v>
      </c>
      <c r="X56" s="18">
        <v>3</v>
      </c>
      <c r="Y56" s="17">
        <v>0</v>
      </c>
      <c r="Z56" s="18">
        <v>3</v>
      </c>
      <c r="AA56" s="17">
        <v>0</v>
      </c>
      <c r="AB56" s="17">
        <f t="shared" si="2"/>
        <v>12</v>
      </c>
      <c r="AC56" s="17">
        <f t="shared" si="3"/>
        <v>0</v>
      </c>
      <c r="AD56" s="52"/>
    </row>
    <row r="57" spans="1:30" ht="81.599999999999994" x14ac:dyDescent="0.3">
      <c r="A57" s="53"/>
      <c r="B57" s="53"/>
      <c r="C57" s="53"/>
      <c r="D57" s="53"/>
      <c r="E57" s="53"/>
      <c r="F57" s="53"/>
      <c r="G57" s="53"/>
      <c r="H57" s="53"/>
      <c r="I57" s="53"/>
      <c r="J57" s="73">
        <v>0</v>
      </c>
      <c r="K57" s="70"/>
      <c r="L57" s="73"/>
      <c r="M57" s="73"/>
      <c r="N57" s="73"/>
      <c r="O57" s="53"/>
      <c r="P57" s="17" t="s">
        <v>118</v>
      </c>
      <c r="Q57" s="17" t="s">
        <v>117</v>
      </c>
      <c r="R57" s="17" t="s">
        <v>19</v>
      </c>
      <c r="S57" s="17">
        <v>0</v>
      </c>
      <c r="T57" s="17">
        <v>4</v>
      </c>
      <c r="U57" s="17">
        <v>0</v>
      </c>
      <c r="V57" s="17">
        <v>2</v>
      </c>
      <c r="W57" s="17">
        <v>0</v>
      </c>
      <c r="X57" s="17">
        <v>4</v>
      </c>
      <c r="Y57" s="17">
        <v>0</v>
      </c>
      <c r="Z57" s="17">
        <v>2</v>
      </c>
      <c r="AA57" s="17">
        <v>0</v>
      </c>
      <c r="AB57" s="17">
        <f t="shared" si="2"/>
        <v>12</v>
      </c>
      <c r="AC57" s="17">
        <f t="shared" si="3"/>
        <v>0</v>
      </c>
      <c r="AD57" s="53"/>
    </row>
    <row r="58" spans="1:30" ht="142.80000000000001" x14ac:dyDescent="0.3">
      <c r="A58" s="17" t="s">
        <v>32</v>
      </c>
      <c r="B58" s="17" t="s">
        <v>6</v>
      </c>
      <c r="C58" s="17" t="s">
        <v>30</v>
      </c>
      <c r="D58" s="17" t="s">
        <v>115</v>
      </c>
      <c r="E58" s="17" t="s">
        <v>114</v>
      </c>
      <c r="F58" s="17" t="s">
        <v>113</v>
      </c>
      <c r="G58" s="30" t="s">
        <v>7</v>
      </c>
      <c r="H58" s="26" t="s">
        <v>6</v>
      </c>
      <c r="I58" s="26" t="s">
        <v>112</v>
      </c>
      <c r="J58" s="27">
        <v>151000000</v>
      </c>
      <c r="K58" s="27">
        <f>'[2]1. Iniciativas-PA'!N19</f>
        <v>8400000</v>
      </c>
      <c r="L58" s="27">
        <v>159.75</v>
      </c>
      <c r="M58" s="27">
        <v>169.02</v>
      </c>
      <c r="N58" s="27">
        <v>178.82</v>
      </c>
      <c r="O58" s="17" t="s">
        <v>83</v>
      </c>
      <c r="P58" s="17" t="s">
        <v>111</v>
      </c>
      <c r="Q58" s="17" t="s">
        <v>110</v>
      </c>
      <c r="R58" s="17" t="s">
        <v>19</v>
      </c>
      <c r="S58" s="17" t="s">
        <v>6</v>
      </c>
      <c r="T58" s="25">
        <v>1</v>
      </c>
      <c r="U58" s="17">
        <v>0</v>
      </c>
      <c r="V58" s="17">
        <v>1</v>
      </c>
      <c r="W58" s="17">
        <v>0</v>
      </c>
      <c r="X58" s="17">
        <v>1</v>
      </c>
      <c r="Y58" s="17">
        <v>0</v>
      </c>
      <c r="Z58" s="17">
        <v>1</v>
      </c>
      <c r="AA58" s="17">
        <v>0</v>
      </c>
      <c r="AB58" s="17">
        <f t="shared" si="2"/>
        <v>4</v>
      </c>
      <c r="AC58" s="17">
        <f t="shared" si="3"/>
        <v>0</v>
      </c>
      <c r="AD58" s="17" t="s">
        <v>109</v>
      </c>
    </row>
    <row r="59" spans="1:30" ht="40.799999999999997" x14ac:dyDescent="0.3">
      <c r="A59" s="51" t="s">
        <v>32</v>
      </c>
      <c r="B59" s="51" t="s">
        <v>108</v>
      </c>
      <c r="C59" s="51" t="s">
        <v>30</v>
      </c>
      <c r="D59" s="51" t="s">
        <v>48</v>
      </c>
      <c r="E59" s="51" t="s">
        <v>107</v>
      </c>
      <c r="F59" s="51" t="s">
        <v>106</v>
      </c>
      <c r="G59" s="51" t="s">
        <v>7</v>
      </c>
      <c r="H59" s="51" t="s">
        <v>95</v>
      </c>
      <c r="I59" s="51" t="s">
        <v>94</v>
      </c>
      <c r="J59" s="54">
        <v>11705453873</v>
      </c>
      <c r="K59" s="57">
        <f>'[2]1. Iniciativas-PA'!N20</f>
        <v>315633331.86999995</v>
      </c>
      <c r="L59" s="54">
        <v>12325</v>
      </c>
      <c r="M59" s="54">
        <v>12695</v>
      </c>
      <c r="N59" s="54">
        <v>13076</v>
      </c>
      <c r="O59" s="51" t="s">
        <v>105</v>
      </c>
      <c r="P59" s="17" t="s">
        <v>104</v>
      </c>
      <c r="Q59" s="17" t="s">
        <v>102</v>
      </c>
      <c r="R59" s="17" t="s">
        <v>19</v>
      </c>
      <c r="S59" s="17">
        <v>12</v>
      </c>
      <c r="T59" s="17">
        <v>4</v>
      </c>
      <c r="U59" s="17">
        <v>0</v>
      </c>
      <c r="V59" s="17">
        <v>4</v>
      </c>
      <c r="W59" s="17">
        <v>0</v>
      </c>
      <c r="X59" s="17">
        <v>4</v>
      </c>
      <c r="Y59" s="17">
        <v>0</v>
      </c>
      <c r="Z59" s="17">
        <v>4</v>
      </c>
      <c r="AA59" s="17">
        <v>0</v>
      </c>
      <c r="AB59" s="17">
        <f t="shared" si="2"/>
        <v>16</v>
      </c>
      <c r="AC59" s="17">
        <f t="shared" si="3"/>
        <v>0</v>
      </c>
      <c r="AD59" s="51" t="s">
        <v>103</v>
      </c>
    </row>
    <row r="60" spans="1:30" ht="40.799999999999997" x14ac:dyDescent="0.3">
      <c r="A60" s="52"/>
      <c r="B60" s="52"/>
      <c r="C60" s="52"/>
      <c r="D60" s="52"/>
      <c r="E60" s="52"/>
      <c r="F60" s="52"/>
      <c r="G60" s="52"/>
      <c r="H60" s="52"/>
      <c r="I60" s="52"/>
      <c r="J60" s="55">
        <v>0</v>
      </c>
      <c r="K60" s="58"/>
      <c r="L60" s="55"/>
      <c r="M60" s="55"/>
      <c r="N60" s="55"/>
      <c r="O60" s="52"/>
      <c r="P60" s="17" t="s">
        <v>101</v>
      </c>
      <c r="Q60" s="17" t="s">
        <v>100</v>
      </c>
      <c r="R60" s="17" t="s">
        <v>19</v>
      </c>
      <c r="S60" s="17">
        <v>0</v>
      </c>
      <c r="T60" s="17">
        <v>1</v>
      </c>
      <c r="U60" s="17">
        <v>1</v>
      </c>
      <c r="V60" s="17">
        <v>1</v>
      </c>
      <c r="W60" s="17">
        <v>0</v>
      </c>
      <c r="X60" s="17">
        <v>2</v>
      </c>
      <c r="Y60" s="17">
        <v>0</v>
      </c>
      <c r="Z60" s="17">
        <v>1</v>
      </c>
      <c r="AA60" s="17">
        <v>0</v>
      </c>
      <c r="AB60" s="17">
        <f t="shared" si="2"/>
        <v>5</v>
      </c>
      <c r="AC60" s="17">
        <f t="shared" si="3"/>
        <v>1</v>
      </c>
      <c r="AD60" s="52"/>
    </row>
    <row r="61" spans="1:30" ht="40.799999999999997" x14ac:dyDescent="0.3">
      <c r="A61" s="53"/>
      <c r="B61" s="53"/>
      <c r="C61" s="53"/>
      <c r="D61" s="53"/>
      <c r="E61" s="53"/>
      <c r="F61" s="53"/>
      <c r="G61" s="53"/>
      <c r="H61" s="53"/>
      <c r="I61" s="53"/>
      <c r="J61" s="56">
        <v>0</v>
      </c>
      <c r="K61" s="59"/>
      <c r="L61" s="56"/>
      <c r="M61" s="56"/>
      <c r="N61" s="56"/>
      <c r="O61" s="53"/>
      <c r="P61" s="17" t="s">
        <v>99</v>
      </c>
      <c r="Q61" s="17" t="s">
        <v>98</v>
      </c>
      <c r="R61" s="17" t="s">
        <v>19</v>
      </c>
      <c r="S61" s="17">
        <v>11</v>
      </c>
      <c r="T61" s="17">
        <v>3</v>
      </c>
      <c r="U61" s="17">
        <v>0</v>
      </c>
      <c r="V61" s="17">
        <v>2</v>
      </c>
      <c r="W61" s="17">
        <v>0</v>
      </c>
      <c r="X61" s="29">
        <v>0</v>
      </c>
      <c r="Y61" s="17">
        <v>0</v>
      </c>
      <c r="Z61" s="29">
        <v>0</v>
      </c>
      <c r="AA61" s="17">
        <v>0</v>
      </c>
      <c r="AB61" s="17">
        <f t="shared" ref="AB61:AB82" si="4">+_xlfn.IFS(R61="Acumulado",T61+V61+X61+Z61,R61="Capacidad",Z61,R61="Flujo",Z61,R61="Reducción",Z61,R61="Stock",Z61)</f>
        <v>5</v>
      </c>
      <c r="AC61" s="17">
        <f t="shared" si="3"/>
        <v>0</v>
      </c>
      <c r="AD61" s="52"/>
    </row>
    <row r="62" spans="1:30" ht="224.4" x14ac:dyDescent="0.3">
      <c r="A62" s="17" t="s">
        <v>32</v>
      </c>
      <c r="B62" s="17" t="s">
        <v>31</v>
      </c>
      <c r="C62" s="17" t="s">
        <v>30</v>
      </c>
      <c r="D62" s="17" t="s">
        <v>48</v>
      </c>
      <c r="E62" s="17" t="s">
        <v>97</v>
      </c>
      <c r="F62" s="17" t="s">
        <v>96</v>
      </c>
      <c r="G62" s="17" t="s">
        <v>7</v>
      </c>
      <c r="H62" s="17" t="s">
        <v>95</v>
      </c>
      <c r="I62" s="17" t="s">
        <v>94</v>
      </c>
      <c r="J62" s="26">
        <v>11416661327</v>
      </c>
      <c r="K62" s="27">
        <f>'[2]1. Iniciativas-PA'!N21</f>
        <v>11416661327</v>
      </c>
      <c r="L62" s="26">
        <v>12021</v>
      </c>
      <c r="M62" s="26">
        <v>12382</v>
      </c>
      <c r="N62" s="26">
        <v>12753</v>
      </c>
      <c r="O62" s="17" t="s">
        <v>93</v>
      </c>
      <c r="P62" s="17" t="s">
        <v>92</v>
      </c>
      <c r="Q62" s="28" t="s">
        <v>91</v>
      </c>
      <c r="R62" s="17" t="s">
        <v>19</v>
      </c>
      <c r="S62" s="17">
        <v>16</v>
      </c>
      <c r="T62" s="17">
        <v>4</v>
      </c>
      <c r="U62" s="17">
        <v>0</v>
      </c>
      <c r="V62" s="17">
        <v>0</v>
      </c>
      <c r="W62" s="17">
        <v>0</v>
      </c>
      <c r="X62" s="18">
        <v>0</v>
      </c>
      <c r="Y62" s="17">
        <v>0</v>
      </c>
      <c r="Z62" s="18">
        <v>0</v>
      </c>
      <c r="AA62" s="17">
        <v>0</v>
      </c>
      <c r="AB62" s="17">
        <f t="shared" si="4"/>
        <v>4</v>
      </c>
      <c r="AC62" s="17">
        <f t="shared" si="3"/>
        <v>0</v>
      </c>
      <c r="AD62" s="53"/>
    </row>
    <row r="63" spans="1:30" ht="163.19999999999999" x14ac:dyDescent="0.3">
      <c r="A63" s="17" t="s">
        <v>32</v>
      </c>
      <c r="B63" s="17" t="s">
        <v>31</v>
      </c>
      <c r="C63" s="17" t="s">
        <v>30</v>
      </c>
      <c r="D63" s="17" t="s">
        <v>48</v>
      </c>
      <c r="E63" s="17" t="s">
        <v>89</v>
      </c>
      <c r="F63" s="17" t="s">
        <v>90</v>
      </c>
      <c r="G63" s="17" t="s">
        <v>7</v>
      </c>
      <c r="H63" s="17" t="s">
        <v>27</v>
      </c>
      <c r="I63" s="17" t="s">
        <v>26</v>
      </c>
      <c r="J63" s="26">
        <v>226863138507</v>
      </c>
      <c r="K63" s="27">
        <f>'[2]1. Iniciativas-PA'!N22</f>
        <v>194251377007</v>
      </c>
      <c r="L63" s="26">
        <v>345148</v>
      </c>
      <c r="M63" s="26">
        <v>343302</v>
      </c>
      <c r="N63" s="26">
        <v>273232</v>
      </c>
      <c r="O63" s="17" t="s">
        <v>89</v>
      </c>
      <c r="P63" s="17" t="s">
        <v>88</v>
      </c>
      <c r="Q63" s="17" t="s">
        <v>87</v>
      </c>
      <c r="R63" s="17" t="s">
        <v>81</v>
      </c>
      <c r="S63" s="17">
        <v>9</v>
      </c>
      <c r="T63" s="17">
        <v>9</v>
      </c>
      <c r="U63" s="17">
        <v>9</v>
      </c>
      <c r="V63" s="17">
        <v>9</v>
      </c>
      <c r="W63" s="17">
        <v>0</v>
      </c>
      <c r="X63" s="17">
        <v>9</v>
      </c>
      <c r="Y63" s="17">
        <v>0</v>
      </c>
      <c r="Z63" s="17">
        <v>9</v>
      </c>
      <c r="AA63" s="17">
        <v>0</v>
      </c>
      <c r="AB63" s="17">
        <f t="shared" si="4"/>
        <v>9</v>
      </c>
      <c r="AC63" s="17">
        <f t="shared" si="3"/>
        <v>9</v>
      </c>
      <c r="AD63" s="17" t="s">
        <v>17</v>
      </c>
    </row>
    <row r="64" spans="1:30" ht="122.4" customHeight="1" x14ac:dyDescent="0.3">
      <c r="A64" s="17" t="s">
        <v>32</v>
      </c>
      <c r="B64" s="17" t="s">
        <v>86</v>
      </c>
      <c r="C64" s="17" t="s">
        <v>30</v>
      </c>
      <c r="D64" s="17" t="s">
        <v>48</v>
      </c>
      <c r="E64" s="17" t="s">
        <v>85</v>
      </c>
      <c r="F64" s="17" t="s">
        <v>84</v>
      </c>
      <c r="G64" s="17" t="s">
        <v>7</v>
      </c>
      <c r="H64" s="17" t="s">
        <v>6</v>
      </c>
      <c r="I64" s="17"/>
      <c r="J64" s="26">
        <v>378000000</v>
      </c>
      <c r="K64" s="27">
        <f>'[2]1. Iniciativas-PA'!N23</f>
        <v>40550000</v>
      </c>
      <c r="L64" s="26">
        <v>398</v>
      </c>
      <c r="M64" s="26">
        <v>410</v>
      </c>
      <c r="N64" s="26">
        <v>422</v>
      </c>
      <c r="O64" s="17" t="s">
        <v>83</v>
      </c>
      <c r="P64" s="17" t="s">
        <v>82</v>
      </c>
      <c r="Q64" s="17" t="s">
        <v>80</v>
      </c>
      <c r="R64" s="17" t="s">
        <v>81</v>
      </c>
      <c r="S64" s="25">
        <v>1</v>
      </c>
      <c r="T64" s="25">
        <v>1</v>
      </c>
      <c r="U64" s="25">
        <v>0.25</v>
      </c>
      <c r="V64" s="25">
        <v>1</v>
      </c>
      <c r="W64" s="17">
        <v>0</v>
      </c>
      <c r="X64" s="25">
        <v>1</v>
      </c>
      <c r="Y64" s="17">
        <v>0</v>
      </c>
      <c r="Z64" s="25">
        <v>1</v>
      </c>
      <c r="AA64" s="17">
        <v>0</v>
      </c>
      <c r="AB64" s="25">
        <f t="shared" si="4"/>
        <v>1</v>
      </c>
      <c r="AC64" s="25">
        <f t="shared" si="3"/>
        <v>0.25</v>
      </c>
      <c r="AD64" s="17" t="s">
        <v>79</v>
      </c>
    </row>
    <row r="65" spans="1:30" ht="61.2" x14ac:dyDescent="0.3">
      <c r="A65" s="51" t="s">
        <v>78</v>
      </c>
      <c r="B65" s="51" t="s">
        <v>77</v>
      </c>
      <c r="C65" s="51" t="s">
        <v>30</v>
      </c>
      <c r="D65" s="51" t="s">
        <v>48</v>
      </c>
      <c r="E65" s="51" t="s">
        <v>76</v>
      </c>
      <c r="F65" s="51" t="s">
        <v>75</v>
      </c>
      <c r="G65" s="51" t="s">
        <v>74</v>
      </c>
      <c r="H65" s="51" t="s">
        <v>73</v>
      </c>
      <c r="I65" s="51" t="s">
        <v>72</v>
      </c>
      <c r="J65" s="69">
        <v>12695661800</v>
      </c>
      <c r="K65" s="69">
        <f>'[2]1. Iniciativas-PA'!N24</f>
        <v>152783333.67000002</v>
      </c>
      <c r="L65" s="69">
        <v>10415.89</v>
      </c>
      <c r="M65" s="69">
        <v>10728.48</v>
      </c>
      <c r="N65" s="69">
        <v>11050.22</v>
      </c>
      <c r="O65" s="51" t="s">
        <v>71</v>
      </c>
      <c r="P65" s="17" t="s">
        <v>70</v>
      </c>
      <c r="Q65" s="17" t="s">
        <v>69</v>
      </c>
      <c r="R65" s="17" t="s">
        <v>19</v>
      </c>
      <c r="S65" s="17">
        <v>0</v>
      </c>
      <c r="T65" s="18">
        <v>20000</v>
      </c>
      <c r="U65" s="17">
        <v>0</v>
      </c>
      <c r="V65" s="18">
        <v>16000</v>
      </c>
      <c r="W65" s="17">
        <v>0</v>
      </c>
      <c r="X65" s="18">
        <v>16000</v>
      </c>
      <c r="Y65" s="17">
        <v>0</v>
      </c>
      <c r="Z65" s="18">
        <v>16000</v>
      </c>
      <c r="AA65" s="17">
        <v>0</v>
      </c>
      <c r="AB65" s="17">
        <f t="shared" si="4"/>
        <v>68000</v>
      </c>
      <c r="AC65" s="17">
        <f t="shared" si="3"/>
        <v>0</v>
      </c>
      <c r="AD65" s="51" t="s">
        <v>66</v>
      </c>
    </row>
    <row r="66" spans="1:30" ht="102" x14ac:dyDescent="0.3">
      <c r="A66" s="53"/>
      <c r="B66" s="53"/>
      <c r="C66" s="53"/>
      <c r="D66" s="53"/>
      <c r="E66" s="53"/>
      <c r="F66" s="53"/>
      <c r="G66" s="53"/>
      <c r="H66" s="53"/>
      <c r="I66" s="53"/>
      <c r="J66" s="70">
        <v>0</v>
      </c>
      <c r="K66" s="70"/>
      <c r="L66" s="70"/>
      <c r="M66" s="70"/>
      <c r="N66" s="70"/>
      <c r="O66" s="53"/>
      <c r="P66" s="17" t="s">
        <v>68</v>
      </c>
      <c r="Q66" s="17" t="s">
        <v>67</v>
      </c>
      <c r="R66" s="17" t="s">
        <v>19</v>
      </c>
      <c r="S66" s="17">
        <v>0</v>
      </c>
      <c r="T66" s="17">
        <v>540</v>
      </c>
      <c r="U66" s="17">
        <v>0</v>
      </c>
      <c r="V66" s="18">
        <v>432</v>
      </c>
      <c r="W66" s="17">
        <v>0</v>
      </c>
      <c r="X66" s="18">
        <v>432</v>
      </c>
      <c r="Y66" s="17">
        <v>0</v>
      </c>
      <c r="Z66" s="18">
        <v>432</v>
      </c>
      <c r="AA66" s="17">
        <v>0</v>
      </c>
      <c r="AB66" s="17">
        <f t="shared" si="4"/>
        <v>1836</v>
      </c>
      <c r="AC66" s="17">
        <f t="shared" si="3"/>
        <v>0</v>
      </c>
      <c r="AD66" s="53"/>
    </row>
    <row r="67" spans="1:30" ht="204" customHeight="1" x14ac:dyDescent="0.3">
      <c r="A67" s="64" t="s">
        <v>12</v>
      </c>
      <c r="B67" s="61" t="s">
        <v>11</v>
      </c>
      <c r="C67" s="64" t="s">
        <v>6</v>
      </c>
      <c r="D67" s="64" t="s">
        <v>48</v>
      </c>
      <c r="E67" s="64" t="s">
        <v>65</v>
      </c>
      <c r="F67" s="64" t="s">
        <v>64</v>
      </c>
      <c r="G67" s="64" t="s">
        <v>7</v>
      </c>
      <c r="H67" s="64" t="s">
        <v>6</v>
      </c>
      <c r="I67" s="64" t="s">
        <v>6</v>
      </c>
      <c r="J67" s="68">
        <v>4750</v>
      </c>
      <c r="K67" s="68"/>
      <c r="L67" s="67" t="s">
        <v>5</v>
      </c>
      <c r="M67" s="67" t="s">
        <v>5</v>
      </c>
      <c r="N67" s="67" t="s">
        <v>5</v>
      </c>
      <c r="O67" s="64" t="s">
        <v>5</v>
      </c>
      <c r="P67" s="10" t="s">
        <v>63</v>
      </c>
      <c r="Q67" s="10" t="s">
        <v>62</v>
      </c>
      <c r="R67" s="10" t="s">
        <v>3</v>
      </c>
      <c r="S67" s="10">
        <v>0</v>
      </c>
      <c r="T67" s="10">
        <v>32</v>
      </c>
      <c r="U67" s="10">
        <v>6</v>
      </c>
      <c r="V67" s="10">
        <v>32</v>
      </c>
      <c r="W67" s="10"/>
      <c r="X67" s="10">
        <v>34</v>
      </c>
      <c r="Y67" s="10"/>
      <c r="Z67" s="10">
        <v>34</v>
      </c>
      <c r="AA67" s="10"/>
      <c r="AB67" s="9">
        <f t="shared" si="4"/>
        <v>132</v>
      </c>
      <c r="AC67" s="9">
        <f t="shared" si="3"/>
        <v>6</v>
      </c>
      <c r="AD67" s="61" t="s">
        <v>1</v>
      </c>
    </row>
    <row r="68" spans="1:30" ht="122.4" x14ac:dyDescent="0.3">
      <c r="A68" s="64"/>
      <c r="B68" s="62"/>
      <c r="C68" s="64"/>
      <c r="D68" s="64"/>
      <c r="E68" s="64"/>
      <c r="F68" s="64"/>
      <c r="G68" s="64"/>
      <c r="H68" s="64"/>
      <c r="I68" s="64"/>
      <c r="J68" s="68"/>
      <c r="K68" s="68"/>
      <c r="L68" s="67"/>
      <c r="M68" s="67"/>
      <c r="N68" s="67"/>
      <c r="O68" s="64"/>
      <c r="P68" s="10" t="s">
        <v>61</v>
      </c>
      <c r="Q68" s="10" t="s">
        <v>60</v>
      </c>
      <c r="R68" s="10" t="s">
        <v>3</v>
      </c>
      <c r="S68" s="10">
        <v>0</v>
      </c>
      <c r="T68" s="10">
        <v>3</v>
      </c>
      <c r="U68" s="10">
        <v>0</v>
      </c>
      <c r="V68" s="10">
        <v>0</v>
      </c>
      <c r="W68" s="10"/>
      <c r="X68" s="10">
        <v>0</v>
      </c>
      <c r="Y68" s="10"/>
      <c r="Z68" s="10">
        <v>0</v>
      </c>
      <c r="AA68" s="10"/>
      <c r="AB68" s="9">
        <f t="shared" si="4"/>
        <v>3</v>
      </c>
      <c r="AC68" s="9">
        <f t="shared" si="3"/>
        <v>0</v>
      </c>
      <c r="AD68" s="65"/>
    </row>
    <row r="69" spans="1:30" ht="204" customHeight="1" x14ac:dyDescent="0.3">
      <c r="A69" s="64" t="s">
        <v>12</v>
      </c>
      <c r="B69" s="61" t="s">
        <v>11</v>
      </c>
      <c r="C69" s="64" t="s">
        <v>6</v>
      </c>
      <c r="D69" s="64" t="s">
        <v>48</v>
      </c>
      <c r="E69" s="64" t="s">
        <v>59</v>
      </c>
      <c r="F69" s="64" t="s">
        <v>58</v>
      </c>
      <c r="G69" s="64" t="s">
        <v>7</v>
      </c>
      <c r="H69" s="64" t="s">
        <v>57</v>
      </c>
      <c r="I69" s="64" t="s">
        <v>6</v>
      </c>
      <c r="J69" s="68">
        <v>15926</v>
      </c>
      <c r="K69" s="68"/>
      <c r="L69" s="67" t="s">
        <v>5</v>
      </c>
      <c r="M69" s="67" t="s">
        <v>5</v>
      </c>
      <c r="N69" s="67" t="s">
        <v>5</v>
      </c>
      <c r="O69" s="64" t="s">
        <v>5</v>
      </c>
      <c r="P69" s="10" t="s">
        <v>54</v>
      </c>
      <c r="Q69" s="10" t="s">
        <v>56</v>
      </c>
      <c r="R69" s="10" t="s">
        <v>3</v>
      </c>
      <c r="S69" s="10">
        <v>0</v>
      </c>
      <c r="T69" s="10">
        <v>40300</v>
      </c>
      <c r="U69" s="10">
        <v>7193</v>
      </c>
      <c r="V69" s="10">
        <v>44200</v>
      </c>
      <c r="W69" s="10"/>
      <c r="X69" s="10">
        <v>44200</v>
      </c>
      <c r="Y69" s="10"/>
      <c r="Z69" s="10">
        <v>44200</v>
      </c>
      <c r="AA69" s="10"/>
      <c r="AB69" s="9">
        <f t="shared" si="4"/>
        <v>172900</v>
      </c>
      <c r="AC69" s="9">
        <f t="shared" si="3"/>
        <v>7193</v>
      </c>
      <c r="AD69" s="65"/>
    </row>
    <row r="70" spans="1:30" ht="61.2" x14ac:dyDescent="0.3">
      <c r="A70" s="64"/>
      <c r="B70" s="65"/>
      <c r="C70" s="64"/>
      <c r="D70" s="64"/>
      <c r="E70" s="64"/>
      <c r="F70" s="64"/>
      <c r="G70" s="64"/>
      <c r="H70" s="64" t="s">
        <v>55</v>
      </c>
      <c r="I70" s="64"/>
      <c r="J70" s="68"/>
      <c r="K70" s="68"/>
      <c r="L70" s="67"/>
      <c r="M70" s="67"/>
      <c r="N70" s="67"/>
      <c r="O70" s="64"/>
      <c r="P70" s="10" t="s">
        <v>54</v>
      </c>
      <c r="Q70" s="10" t="s">
        <v>53</v>
      </c>
      <c r="R70" s="10" t="s">
        <v>3</v>
      </c>
      <c r="S70" s="10">
        <v>0</v>
      </c>
      <c r="T70" s="10">
        <v>50</v>
      </c>
      <c r="U70" s="10">
        <v>6</v>
      </c>
      <c r="V70" s="10">
        <v>55</v>
      </c>
      <c r="W70" s="10"/>
      <c r="X70" s="10">
        <v>60</v>
      </c>
      <c r="Y70" s="10"/>
      <c r="Z70" s="10">
        <v>65</v>
      </c>
      <c r="AA70" s="10"/>
      <c r="AB70" s="9">
        <f t="shared" si="4"/>
        <v>230</v>
      </c>
      <c r="AC70" s="9">
        <f t="shared" si="3"/>
        <v>6</v>
      </c>
      <c r="AD70" s="65"/>
    </row>
    <row r="71" spans="1:30" ht="40.799999999999997" x14ac:dyDescent="0.3">
      <c r="A71" s="64"/>
      <c r="B71" s="65"/>
      <c r="C71" s="64"/>
      <c r="D71" s="64"/>
      <c r="E71" s="64"/>
      <c r="F71" s="64"/>
      <c r="G71" s="64"/>
      <c r="H71" s="64"/>
      <c r="I71" s="64"/>
      <c r="J71" s="68"/>
      <c r="K71" s="68"/>
      <c r="L71" s="67"/>
      <c r="M71" s="67"/>
      <c r="N71" s="67"/>
      <c r="O71" s="64"/>
      <c r="P71" s="10" t="s">
        <v>52</v>
      </c>
      <c r="Q71" s="10" t="s">
        <v>51</v>
      </c>
      <c r="R71" s="10" t="s">
        <v>3</v>
      </c>
      <c r="S71" s="10">
        <v>0</v>
      </c>
      <c r="T71" s="10">
        <v>12000</v>
      </c>
      <c r="U71" s="10">
        <v>2486</v>
      </c>
      <c r="V71" s="10">
        <v>13000</v>
      </c>
      <c r="W71" s="10"/>
      <c r="X71" s="10">
        <v>13200</v>
      </c>
      <c r="Y71" s="10"/>
      <c r="Z71" s="10">
        <v>13400</v>
      </c>
      <c r="AA71" s="10"/>
      <c r="AB71" s="9">
        <f t="shared" si="4"/>
        <v>51600</v>
      </c>
      <c r="AC71" s="9">
        <f t="shared" si="3"/>
        <v>2486</v>
      </c>
      <c r="AD71" s="65"/>
    </row>
    <row r="72" spans="1:30" s="19" customFormat="1" ht="102" x14ac:dyDescent="0.3">
      <c r="A72" s="64"/>
      <c r="B72" s="62"/>
      <c r="C72" s="64"/>
      <c r="D72" s="64"/>
      <c r="E72" s="64"/>
      <c r="F72" s="64"/>
      <c r="G72" s="64"/>
      <c r="H72" s="64"/>
      <c r="I72" s="64"/>
      <c r="J72" s="68"/>
      <c r="K72" s="68"/>
      <c r="L72" s="67"/>
      <c r="M72" s="67"/>
      <c r="N72" s="67"/>
      <c r="O72" s="64"/>
      <c r="P72" s="10" t="s">
        <v>50</v>
      </c>
      <c r="Q72" s="10" t="s">
        <v>49</v>
      </c>
      <c r="R72" s="10" t="s">
        <v>3</v>
      </c>
      <c r="S72" s="10">
        <v>0</v>
      </c>
      <c r="T72" s="10">
        <v>4</v>
      </c>
      <c r="U72" s="10">
        <v>0</v>
      </c>
      <c r="V72" s="10">
        <v>0</v>
      </c>
      <c r="W72" s="10"/>
      <c r="X72" s="10">
        <v>0</v>
      </c>
      <c r="Y72" s="10"/>
      <c r="Z72" s="10">
        <v>0</v>
      </c>
      <c r="AA72" s="10"/>
      <c r="AB72" s="9">
        <f t="shared" si="4"/>
        <v>4</v>
      </c>
      <c r="AC72" s="9">
        <f t="shared" si="3"/>
        <v>0</v>
      </c>
      <c r="AD72" s="62"/>
    </row>
    <row r="73" spans="1:30" s="19" customFormat="1" ht="39.6" customHeight="1" x14ac:dyDescent="0.3">
      <c r="A73" s="64" t="s">
        <v>12</v>
      </c>
      <c r="B73" s="61" t="s">
        <v>295</v>
      </c>
      <c r="C73" s="64" t="s">
        <v>6</v>
      </c>
      <c r="D73" s="64" t="s">
        <v>48</v>
      </c>
      <c r="E73" s="64" t="s">
        <v>47</v>
      </c>
      <c r="F73" s="64" t="s">
        <v>46</v>
      </c>
      <c r="G73" s="64" t="s">
        <v>7</v>
      </c>
      <c r="H73" s="64" t="s">
        <v>6</v>
      </c>
      <c r="I73" s="64" t="s">
        <v>6</v>
      </c>
      <c r="J73" s="66">
        <v>0</v>
      </c>
      <c r="K73" s="66"/>
      <c r="L73" s="67" t="s">
        <v>45</v>
      </c>
      <c r="M73" s="67" t="s">
        <v>45</v>
      </c>
      <c r="N73" s="67" t="s">
        <v>45</v>
      </c>
      <c r="O73" s="64" t="s">
        <v>45</v>
      </c>
      <c r="P73" s="10" t="s">
        <v>44</v>
      </c>
      <c r="Q73" s="10" t="s">
        <v>42</v>
      </c>
      <c r="R73" s="10" t="s">
        <v>34</v>
      </c>
      <c r="S73" s="10">
        <v>0</v>
      </c>
      <c r="T73" s="10">
        <v>1</v>
      </c>
      <c r="U73" s="10">
        <v>0</v>
      </c>
      <c r="V73" s="10">
        <v>1</v>
      </c>
      <c r="W73" s="10"/>
      <c r="X73" s="10">
        <v>1</v>
      </c>
      <c r="Y73" s="10"/>
      <c r="Z73" s="10">
        <v>1</v>
      </c>
      <c r="AA73" s="10"/>
      <c r="AB73" s="9">
        <f t="shared" si="4"/>
        <v>1</v>
      </c>
      <c r="AC73" s="9">
        <f t="shared" ref="AC73:AC82" si="5">+_xlfn.IFS(R73="Acumulado",U73+W73+Y73+AA73,R73="Capacidad",AA73,R73="Flujo",U73,R73="Reducción",U73,R73="Stock",U73)</f>
        <v>0</v>
      </c>
      <c r="AD73" s="61" t="s">
        <v>43</v>
      </c>
    </row>
    <row r="74" spans="1:30" s="19" customFormat="1" ht="40.799999999999997" x14ac:dyDescent="0.3">
      <c r="A74" s="64"/>
      <c r="B74" s="65"/>
      <c r="C74" s="64"/>
      <c r="D74" s="64"/>
      <c r="E74" s="64"/>
      <c r="F74" s="64"/>
      <c r="G74" s="64"/>
      <c r="H74" s="64"/>
      <c r="I74" s="64"/>
      <c r="J74" s="66"/>
      <c r="K74" s="66"/>
      <c r="L74" s="67"/>
      <c r="M74" s="67"/>
      <c r="N74" s="67"/>
      <c r="O74" s="64"/>
      <c r="P74" s="10" t="s">
        <v>41</v>
      </c>
      <c r="Q74" s="10" t="s">
        <v>40</v>
      </c>
      <c r="R74" s="10" t="s">
        <v>34</v>
      </c>
      <c r="S74" s="10">
        <v>124</v>
      </c>
      <c r="T74" s="10">
        <v>500</v>
      </c>
      <c r="U74" s="10">
        <v>909</v>
      </c>
      <c r="V74" s="24">
        <v>1000</v>
      </c>
      <c r="W74" s="24"/>
      <c r="X74" s="24">
        <v>1500</v>
      </c>
      <c r="Y74" s="24"/>
      <c r="Z74" s="24">
        <v>2000</v>
      </c>
      <c r="AA74" s="24"/>
      <c r="AB74" s="9">
        <f t="shared" si="4"/>
        <v>2000</v>
      </c>
      <c r="AC74" s="9">
        <f t="shared" si="5"/>
        <v>909</v>
      </c>
      <c r="AD74" s="65"/>
    </row>
    <row r="75" spans="1:30" s="19" customFormat="1" ht="40.799999999999997" x14ac:dyDescent="0.3">
      <c r="A75" s="64"/>
      <c r="B75" s="65"/>
      <c r="C75" s="64"/>
      <c r="D75" s="64"/>
      <c r="E75" s="64"/>
      <c r="F75" s="64"/>
      <c r="G75" s="64"/>
      <c r="H75" s="64"/>
      <c r="I75" s="64"/>
      <c r="J75" s="66"/>
      <c r="K75" s="66"/>
      <c r="L75" s="67"/>
      <c r="M75" s="67"/>
      <c r="N75" s="67"/>
      <c r="O75" s="64"/>
      <c r="P75" s="10" t="s">
        <v>39</v>
      </c>
      <c r="Q75" s="10" t="s">
        <v>38</v>
      </c>
      <c r="R75" s="10" t="s">
        <v>34</v>
      </c>
      <c r="S75" s="10">
        <v>0</v>
      </c>
      <c r="T75" s="10">
        <v>1</v>
      </c>
      <c r="U75" s="10">
        <v>0</v>
      </c>
      <c r="V75" s="10">
        <v>1</v>
      </c>
      <c r="W75" s="10"/>
      <c r="X75" s="10">
        <v>1</v>
      </c>
      <c r="Y75" s="10"/>
      <c r="Z75" s="10">
        <v>1</v>
      </c>
      <c r="AA75" s="10"/>
      <c r="AB75" s="9">
        <f t="shared" si="4"/>
        <v>1</v>
      </c>
      <c r="AC75" s="9">
        <f t="shared" si="5"/>
        <v>0</v>
      </c>
      <c r="AD75" s="65"/>
    </row>
    <row r="76" spans="1:30" s="19" customFormat="1" ht="40.799999999999997" x14ac:dyDescent="0.3">
      <c r="A76" s="64"/>
      <c r="B76" s="65"/>
      <c r="C76" s="64"/>
      <c r="D76" s="64"/>
      <c r="E76" s="64"/>
      <c r="F76" s="64"/>
      <c r="G76" s="64"/>
      <c r="H76" s="64"/>
      <c r="I76" s="64"/>
      <c r="J76" s="66"/>
      <c r="K76" s="66"/>
      <c r="L76" s="67"/>
      <c r="M76" s="67"/>
      <c r="N76" s="67"/>
      <c r="O76" s="64"/>
      <c r="P76" s="10" t="s">
        <v>37</v>
      </c>
      <c r="Q76" s="10" t="s">
        <v>36</v>
      </c>
      <c r="R76" s="10" t="s">
        <v>34</v>
      </c>
      <c r="S76" s="10">
        <v>0</v>
      </c>
      <c r="T76" s="23">
        <v>1</v>
      </c>
      <c r="U76" s="23"/>
      <c r="V76" s="23">
        <v>1</v>
      </c>
      <c r="W76" s="23"/>
      <c r="X76" s="23">
        <v>1</v>
      </c>
      <c r="Y76" s="23"/>
      <c r="Z76" s="23">
        <v>1</v>
      </c>
      <c r="AA76" s="23"/>
      <c r="AB76" s="22">
        <f t="shared" si="4"/>
        <v>1</v>
      </c>
      <c r="AC76" s="21">
        <f t="shared" si="5"/>
        <v>0</v>
      </c>
      <c r="AD76" s="65"/>
    </row>
    <row r="77" spans="1:30" s="19" customFormat="1" ht="40.799999999999997" x14ac:dyDescent="0.3">
      <c r="A77" s="64"/>
      <c r="B77" s="62"/>
      <c r="C77" s="64"/>
      <c r="D77" s="64"/>
      <c r="E77" s="64"/>
      <c r="F77" s="64"/>
      <c r="G77" s="64"/>
      <c r="H77" s="64"/>
      <c r="I77" s="64"/>
      <c r="J77" s="66"/>
      <c r="K77" s="66"/>
      <c r="L77" s="67"/>
      <c r="M77" s="67"/>
      <c r="N77" s="67"/>
      <c r="O77" s="64"/>
      <c r="P77" s="10" t="s">
        <v>35</v>
      </c>
      <c r="Q77" s="10" t="s">
        <v>33</v>
      </c>
      <c r="R77" s="10" t="s">
        <v>34</v>
      </c>
      <c r="S77" s="10">
        <v>0</v>
      </c>
      <c r="T77" s="10">
        <v>7</v>
      </c>
      <c r="U77" s="10">
        <v>0</v>
      </c>
      <c r="V77" s="10">
        <v>17</v>
      </c>
      <c r="W77" s="10"/>
      <c r="X77" s="10">
        <v>17</v>
      </c>
      <c r="Y77" s="10"/>
      <c r="Z77" s="10">
        <v>17</v>
      </c>
      <c r="AA77" s="10"/>
      <c r="AB77" s="9">
        <f t="shared" si="4"/>
        <v>17</v>
      </c>
      <c r="AC77" s="9">
        <f t="shared" si="5"/>
        <v>0</v>
      </c>
      <c r="AD77" s="62"/>
    </row>
    <row r="78" spans="1:30" ht="61.2" x14ac:dyDescent="0.3">
      <c r="A78" s="51" t="s">
        <v>32</v>
      </c>
      <c r="B78" s="51" t="s">
        <v>31</v>
      </c>
      <c r="C78" s="51" t="s">
        <v>30</v>
      </c>
      <c r="D78" s="51" t="s">
        <v>10</v>
      </c>
      <c r="E78" s="51" t="s">
        <v>29</v>
      </c>
      <c r="F78" s="51" t="s">
        <v>28</v>
      </c>
      <c r="G78" s="51" t="s">
        <v>7</v>
      </c>
      <c r="H78" s="51" t="s">
        <v>27</v>
      </c>
      <c r="I78" s="51" t="s">
        <v>26</v>
      </c>
      <c r="J78" s="54">
        <v>46817165798</v>
      </c>
      <c r="K78" s="57">
        <f>'[2]1. Iniciativas-PA'!N25</f>
        <v>4145343329.6700001</v>
      </c>
      <c r="L78" s="54">
        <v>65608</v>
      </c>
      <c r="M78" s="54">
        <v>67576</v>
      </c>
      <c r="N78" s="54">
        <v>66731</v>
      </c>
      <c r="O78" s="51" t="s">
        <v>25</v>
      </c>
      <c r="P78" s="17" t="s">
        <v>24</v>
      </c>
      <c r="Q78" s="17" t="s">
        <v>23</v>
      </c>
      <c r="R78" s="17" t="s">
        <v>19</v>
      </c>
      <c r="S78" s="17">
        <v>3</v>
      </c>
      <c r="T78" s="17">
        <v>4</v>
      </c>
      <c r="U78" s="17">
        <v>0</v>
      </c>
      <c r="V78" s="17">
        <v>3</v>
      </c>
      <c r="W78" s="17">
        <v>0</v>
      </c>
      <c r="X78" s="17">
        <v>3</v>
      </c>
      <c r="Y78" s="17">
        <v>0</v>
      </c>
      <c r="Z78" s="17">
        <v>3</v>
      </c>
      <c r="AA78" s="17">
        <v>0</v>
      </c>
      <c r="AB78" s="17">
        <f t="shared" si="4"/>
        <v>13</v>
      </c>
      <c r="AC78" s="17">
        <f t="shared" si="5"/>
        <v>0</v>
      </c>
      <c r="AD78" s="51" t="s">
        <v>17</v>
      </c>
    </row>
    <row r="79" spans="1:30" ht="81.599999999999994" x14ac:dyDescent="0.3">
      <c r="A79" s="52"/>
      <c r="B79" s="52"/>
      <c r="C79" s="52"/>
      <c r="D79" s="52"/>
      <c r="E79" s="52"/>
      <c r="F79" s="52"/>
      <c r="G79" s="52"/>
      <c r="H79" s="52"/>
      <c r="I79" s="52"/>
      <c r="J79" s="55">
        <v>0</v>
      </c>
      <c r="K79" s="58"/>
      <c r="L79" s="55"/>
      <c r="M79" s="55"/>
      <c r="N79" s="55"/>
      <c r="O79" s="52"/>
      <c r="P79" s="17" t="s">
        <v>22</v>
      </c>
      <c r="Q79" s="17" t="s">
        <v>21</v>
      </c>
      <c r="R79" s="17" t="s">
        <v>19</v>
      </c>
      <c r="S79" s="17">
        <v>42</v>
      </c>
      <c r="T79" s="17">
        <v>130</v>
      </c>
      <c r="U79" s="17">
        <v>14</v>
      </c>
      <c r="V79" s="17">
        <v>130</v>
      </c>
      <c r="W79" s="17">
        <v>0</v>
      </c>
      <c r="X79" s="17">
        <v>130</v>
      </c>
      <c r="Y79" s="17">
        <v>0</v>
      </c>
      <c r="Z79" s="17">
        <v>100</v>
      </c>
      <c r="AA79" s="17">
        <v>0</v>
      </c>
      <c r="AB79" s="17">
        <f t="shared" si="4"/>
        <v>490</v>
      </c>
      <c r="AC79" s="17">
        <f t="shared" si="5"/>
        <v>14</v>
      </c>
      <c r="AD79" s="52"/>
    </row>
    <row r="80" spans="1:30" ht="61.2" x14ac:dyDescent="0.3">
      <c r="A80" s="53"/>
      <c r="B80" s="53"/>
      <c r="C80" s="53"/>
      <c r="D80" s="53"/>
      <c r="E80" s="53"/>
      <c r="F80" s="53"/>
      <c r="G80" s="53"/>
      <c r="H80" s="53"/>
      <c r="I80" s="53"/>
      <c r="J80" s="56">
        <v>0</v>
      </c>
      <c r="K80" s="59"/>
      <c r="L80" s="56"/>
      <c r="M80" s="56"/>
      <c r="N80" s="56"/>
      <c r="O80" s="53"/>
      <c r="P80" s="17" t="s">
        <v>20</v>
      </c>
      <c r="Q80" s="17" t="s">
        <v>18</v>
      </c>
      <c r="R80" s="17" t="s">
        <v>19</v>
      </c>
      <c r="S80" s="17">
        <v>978</v>
      </c>
      <c r="T80" s="17">
        <v>869</v>
      </c>
      <c r="U80" s="17">
        <v>3</v>
      </c>
      <c r="V80" s="18">
        <v>1418</v>
      </c>
      <c r="W80" s="17">
        <v>0</v>
      </c>
      <c r="X80" s="18">
        <v>1485</v>
      </c>
      <c r="Y80" s="17">
        <v>0</v>
      </c>
      <c r="Z80" s="18">
        <v>1589</v>
      </c>
      <c r="AA80" s="17">
        <v>0</v>
      </c>
      <c r="AB80" s="17">
        <f t="shared" si="4"/>
        <v>5361</v>
      </c>
      <c r="AC80" s="17">
        <f t="shared" si="5"/>
        <v>3</v>
      </c>
      <c r="AD80" s="53"/>
    </row>
    <row r="81" spans="1:30" ht="202.5" customHeight="1" x14ac:dyDescent="0.3">
      <c r="A81" s="13" t="s">
        <v>12</v>
      </c>
      <c r="B81" s="13" t="s">
        <v>11</v>
      </c>
      <c r="C81" s="13" t="s">
        <v>6</v>
      </c>
      <c r="D81" s="13" t="s">
        <v>10</v>
      </c>
      <c r="E81" s="13" t="s">
        <v>16</v>
      </c>
      <c r="F81" s="13" t="s">
        <v>15</v>
      </c>
      <c r="G81" s="13" t="s">
        <v>7</v>
      </c>
      <c r="H81" s="13" t="s">
        <v>6</v>
      </c>
      <c r="I81" s="13" t="s">
        <v>6</v>
      </c>
      <c r="J81" s="15">
        <v>0</v>
      </c>
      <c r="K81" s="15"/>
      <c r="L81" s="60">
        <v>0</v>
      </c>
      <c r="M81" s="60">
        <v>0</v>
      </c>
      <c r="N81" s="60">
        <v>0</v>
      </c>
      <c r="O81" s="13" t="s">
        <v>5</v>
      </c>
      <c r="P81" s="13" t="s">
        <v>14</v>
      </c>
      <c r="Q81" s="13" t="s">
        <v>13</v>
      </c>
      <c r="R81" s="13" t="s">
        <v>3</v>
      </c>
      <c r="S81" s="13">
        <v>0</v>
      </c>
      <c r="T81" s="13">
        <v>26</v>
      </c>
      <c r="U81" s="13">
        <v>2</v>
      </c>
      <c r="V81" s="13">
        <v>27</v>
      </c>
      <c r="W81" s="13"/>
      <c r="X81" s="13">
        <v>28</v>
      </c>
      <c r="Y81" s="13"/>
      <c r="Z81" s="13">
        <v>29</v>
      </c>
      <c r="AA81" s="13"/>
      <c r="AB81" s="14">
        <f t="shared" si="4"/>
        <v>110</v>
      </c>
      <c r="AC81" s="14">
        <f t="shared" si="5"/>
        <v>2</v>
      </c>
      <c r="AD81" s="61" t="s">
        <v>1</v>
      </c>
    </row>
    <row r="82" spans="1:30" ht="202.5" customHeight="1" x14ac:dyDescent="0.3">
      <c r="A82" s="10" t="s">
        <v>12</v>
      </c>
      <c r="B82" s="10" t="s">
        <v>11</v>
      </c>
      <c r="C82" s="10" t="s">
        <v>6</v>
      </c>
      <c r="D82" s="10" t="s">
        <v>10</v>
      </c>
      <c r="E82" s="10" t="s">
        <v>9</v>
      </c>
      <c r="F82" s="10" t="s">
        <v>8</v>
      </c>
      <c r="G82" s="10" t="s">
        <v>7</v>
      </c>
      <c r="H82" s="10" t="s">
        <v>6</v>
      </c>
      <c r="I82" s="10" t="s">
        <v>6</v>
      </c>
      <c r="J82" s="11">
        <v>0</v>
      </c>
      <c r="K82" s="11"/>
      <c r="L82" s="63">
        <v>0</v>
      </c>
      <c r="M82" s="63">
        <v>0</v>
      </c>
      <c r="N82" s="63">
        <v>0</v>
      </c>
      <c r="O82" s="10" t="s">
        <v>5</v>
      </c>
      <c r="P82" s="10" t="s">
        <v>4</v>
      </c>
      <c r="Q82" s="10" t="s">
        <v>2</v>
      </c>
      <c r="R82" s="10" t="s">
        <v>3</v>
      </c>
      <c r="S82" s="10">
        <v>0</v>
      </c>
      <c r="T82" s="10">
        <v>1300</v>
      </c>
      <c r="U82" s="10">
        <v>257</v>
      </c>
      <c r="V82" s="10">
        <v>1450</v>
      </c>
      <c r="W82" s="10"/>
      <c r="X82" s="10">
        <v>1550</v>
      </c>
      <c r="Y82" s="10"/>
      <c r="Z82" s="10">
        <v>1700</v>
      </c>
      <c r="AA82" s="10"/>
      <c r="AB82" s="9">
        <f t="shared" si="4"/>
        <v>6000</v>
      </c>
      <c r="AC82" s="9">
        <f t="shared" si="5"/>
        <v>257</v>
      </c>
      <c r="AD82" s="62"/>
    </row>
    <row r="83" spans="1:30" x14ac:dyDescent="0.3">
      <c r="L83" s="3">
        <f>SUBTOTAL(9,L9:L82)</f>
        <v>1745308.55</v>
      </c>
      <c r="M83" s="3">
        <f>SUBTOTAL(9,M9:M82)</f>
        <v>1701786.48</v>
      </c>
      <c r="N83" s="3">
        <f>SUBTOTAL(9,N9:N82)</f>
        <v>1313969.5900000001</v>
      </c>
      <c r="Q83" s="3"/>
    </row>
    <row r="84" spans="1:30" x14ac:dyDescent="0.3">
      <c r="L84" s="50"/>
      <c r="M84" s="50"/>
      <c r="N84" s="50"/>
    </row>
    <row r="85" spans="1:30" x14ac:dyDescent="0.3">
      <c r="L85" s="50"/>
      <c r="M85" s="50"/>
      <c r="N85" s="50"/>
      <c r="T85" s="5"/>
    </row>
    <row r="86" spans="1:30" x14ac:dyDescent="0.3">
      <c r="L86" s="50"/>
      <c r="M86" s="50"/>
      <c r="N86" s="50"/>
      <c r="T86" s="5"/>
    </row>
    <row r="87" spans="1:30" x14ac:dyDescent="0.3">
      <c r="L87" s="50"/>
      <c r="M87" s="50"/>
      <c r="N87" s="50"/>
      <c r="T87" s="5"/>
    </row>
    <row r="88" spans="1:30" x14ac:dyDescent="0.3">
      <c r="L88" s="50"/>
      <c r="M88" s="50"/>
      <c r="N88" s="50"/>
      <c r="T88" s="5"/>
    </row>
    <row r="89" spans="1:30" x14ac:dyDescent="0.3">
      <c r="L89" s="50"/>
      <c r="M89" s="50"/>
      <c r="N89" s="50"/>
    </row>
    <row r="90" spans="1:30" x14ac:dyDescent="0.3">
      <c r="L90" s="50"/>
      <c r="M90" s="50"/>
      <c r="N90" s="50"/>
    </row>
    <row r="91" spans="1:30" x14ac:dyDescent="0.3">
      <c r="L91" s="50"/>
      <c r="M91" s="50"/>
      <c r="N91" s="50"/>
    </row>
    <row r="92" spans="1:30" x14ac:dyDescent="0.3">
      <c r="L92" s="50"/>
      <c r="M92" s="50"/>
      <c r="N92" s="50"/>
    </row>
    <row r="93" spans="1:30" x14ac:dyDescent="0.3">
      <c r="L93" s="50"/>
      <c r="M93" s="50"/>
      <c r="N93" s="50"/>
    </row>
    <row r="94" spans="1:30" x14ac:dyDescent="0.3">
      <c r="L94" s="50"/>
      <c r="M94" s="50"/>
      <c r="N94" s="50"/>
    </row>
    <row r="95" spans="1:30" x14ac:dyDescent="0.3">
      <c r="L95" s="50"/>
      <c r="M95" s="50"/>
      <c r="N95" s="50"/>
    </row>
    <row r="99" spans="12:14" x14ac:dyDescent="0.3">
      <c r="L99" s="50"/>
      <c r="M99" s="50"/>
      <c r="N99" s="50"/>
    </row>
    <row r="100" spans="12:14" x14ac:dyDescent="0.3">
      <c r="L100" s="50"/>
      <c r="M100" s="50"/>
      <c r="N100" s="50"/>
    </row>
    <row r="101" spans="12:14" x14ac:dyDescent="0.3">
      <c r="L101" s="50"/>
      <c r="M101" s="50"/>
      <c r="N101" s="50"/>
    </row>
    <row r="102" spans="12:14" x14ac:dyDescent="0.3">
      <c r="L102" s="50"/>
      <c r="M102" s="50"/>
      <c r="N102" s="50"/>
    </row>
    <row r="105" spans="12:14" x14ac:dyDescent="0.3">
      <c r="L105" s="50"/>
      <c r="M105" s="50"/>
      <c r="N105" s="50"/>
    </row>
    <row r="106" spans="12:14" x14ac:dyDescent="0.3">
      <c r="L106" s="50"/>
      <c r="M106" s="50"/>
      <c r="N106" s="50"/>
    </row>
    <row r="107" spans="12:14" x14ac:dyDescent="0.3">
      <c r="L107" s="50"/>
      <c r="M107" s="50"/>
      <c r="N107" s="50"/>
    </row>
    <row r="108" spans="12:14" x14ac:dyDescent="0.3">
      <c r="L108" s="50"/>
      <c r="M108" s="50"/>
      <c r="N108" s="50"/>
    </row>
    <row r="109" spans="12:14" x14ac:dyDescent="0.3">
      <c r="L109" s="50"/>
      <c r="M109" s="50"/>
      <c r="N109" s="50"/>
    </row>
    <row r="110" spans="12:14" x14ac:dyDescent="0.3">
      <c r="L110" s="50"/>
      <c r="M110" s="50"/>
      <c r="N110" s="50"/>
    </row>
    <row r="111" spans="12:14" x14ac:dyDescent="0.3">
      <c r="L111" s="50"/>
      <c r="M111" s="50"/>
      <c r="N111" s="50"/>
    </row>
    <row r="112" spans="12:14" x14ac:dyDescent="0.3">
      <c r="L112" s="50"/>
      <c r="M112" s="50"/>
      <c r="N112" s="50"/>
    </row>
    <row r="115" spans="12:14" x14ac:dyDescent="0.3">
      <c r="L115" s="50"/>
      <c r="M115" s="50"/>
      <c r="N115" s="50"/>
    </row>
    <row r="116" spans="12:14" x14ac:dyDescent="0.3">
      <c r="L116" s="50"/>
      <c r="M116" s="50"/>
      <c r="N116" s="50"/>
    </row>
    <row r="117" spans="12:14" x14ac:dyDescent="0.3">
      <c r="L117" s="50"/>
      <c r="M117" s="50"/>
      <c r="N117" s="50"/>
    </row>
    <row r="118" spans="12:14" x14ac:dyDescent="0.3">
      <c r="L118" s="50"/>
      <c r="M118" s="50"/>
      <c r="N118" s="50"/>
    </row>
    <row r="119" spans="12:14" x14ac:dyDescent="0.3">
      <c r="L119" s="50"/>
      <c r="M119" s="50"/>
      <c r="N119" s="50"/>
    </row>
    <row r="120" spans="12:14" x14ac:dyDescent="0.3">
      <c r="L120" s="50"/>
      <c r="M120" s="50"/>
      <c r="N120" s="50"/>
    </row>
    <row r="121" spans="12:14" x14ac:dyDescent="0.3">
      <c r="L121" s="50"/>
      <c r="M121" s="50"/>
      <c r="N121" s="50"/>
    </row>
    <row r="122" spans="12:14" x14ac:dyDescent="0.3">
      <c r="L122" s="50"/>
      <c r="M122" s="50"/>
      <c r="N122" s="50"/>
    </row>
    <row r="123" spans="12:14" x14ac:dyDescent="0.3">
      <c r="L123" s="50"/>
      <c r="M123" s="50"/>
      <c r="N123" s="50"/>
    </row>
    <row r="124" spans="12:14" x14ac:dyDescent="0.3">
      <c r="L124" s="50"/>
      <c r="M124" s="50"/>
      <c r="N124" s="50"/>
    </row>
    <row r="125" spans="12:14" x14ac:dyDescent="0.3">
      <c r="L125" s="50"/>
      <c r="M125" s="50"/>
      <c r="N125" s="50"/>
    </row>
    <row r="126" spans="12:14" x14ac:dyDescent="0.3">
      <c r="L126" s="50"/>
      <c r="M126" s="50"/>
      <c r="N126" s="50"/>
    </row>
    <row r="127" spans="12:14" x14ac:dyDescent="0.3">
      <c r="L127" s="50"/>
      <c r="M127" s="50"/>
      <c r="N127" s="50"/>
    </row>
    <row r="128" spans="12:14" x14ac:dyDescent="0.3">
      <c r="L128" s="50"/>
      <c r="M128" s="50"/>
      <c r="N128" s="50"/>
    </row>
    <row r="129" spans="12:14" x14ac:dyDescent="0.3">
      <c r="L129" s="50"/>
      <c r="M129" s="50"/>
      <c r="N129" s="50"/>
    </row>
    <row r="130" spans="12:14" x14ac:dyDescent="0.3">
      <c r="L130" s="50"/>
      <c r="M130" s="50"/>
      <c r="N130" s="50"/>
    </row>
    <row r="131" spans="12:14" x14ac:dyDescent="0.3">
      <c r="L131" s="50"/>
      <c r="M131" s="50"/>
      <c r="N131" s="50"/>
    </row>
    <row r="132" spans="12:14" x14ac:dyDescent="0.3">
      <c r="L132" s="50"/>
      <c r="M132" s="50"/>
      <c r="N132" s="50"/>
    </row>
    <row r="133" spans="12:14" x14ac:dyDescent="0.3">
      <c r="L133" s="50"/>
      <c r="M133" s="50"/>
      <c r="N133" s="50"/>
    </row>
    <row r="134" spans="12:14" x14ac:dyDescent="0.3">
      <c r="L134" s="50"/>
      <c r="M134" s="50"/>
      <c r="N134" s="50"/>
    </row>
    <row r="135" spans="12:14" x14ac:dyDescent="0.3">
      <c r="L135" s="50"/>
      <c r="M135" s="50"/>
      <c r="N135" s="50"/>
    </row>
    <row r="136" spans="12:14" x14ac:dyDescent="0.3">
      <c r="L136" s="50"/>
      <c r="M136" s="50"/>
      <c r="N136" s="50"/>
    </row>
    <row r="137" spans="12:14" x14ac:dyDescent="0.3">
      <c r="L137" s="50"/>
      <c r="M137" s="50"/>
      <c r="N137" s="50"/>
    </row>
    <row r="138" spans="12:14" x14ac:dyDescent="0.3">
      <c r="L138" s="50"/>
      <c r="M138" s="50"/>
      <c r="N138" s="50"/>
    </row>
    <row r="139" spans="12:14" x14ac:dyDescent="0.3">
      <c r="L139" s="50"/>
      <c r="M139" s="50"/>
      <c r="N139" s="50"/>
    </row>
    <row r="140" spans="12:14" x14ac:dyDescent="0.3">
      <c r="L140" s="50"/>
      <c r="M140" s="50"/>
      <c r="N140" s="50"/>
    </row>
    <row r="141" spans="12:14" x14ac:dyDescent="0.3">
      <c r="L141" s="50"/>
      <c r="M141" s="50"/>
      <c r="N141" s="50"/>
    </row>
    <row r="142" spans="12:14" x14ac:dyDescent="0.3">
      <c r="L142" s="50"/>
      <c r="M142" s="50"/>
      <c r="N142" s="50"/>
    </row>
    <row r="143" spans="12:14" x14ac:dyDescent="0.3">
      <c r="L143" s="50"/>
      <c r="M143" s="50"/>
      <c r="N143" s="50"/>
    </row>
    <row r="144" spans="12:14" x14ac:dyDescent="0.3">
      <c r="L144" s="50"/>
      <c r="M144" s="50"/>
      <c r="N144" s="50"/>
    </row>
    <row r="145" spans="12:14" x14ac:dyDescent="0.3">
      <c r="L145" s="50"/>
      <c r="M145" s="50"/>
      <c r="N145" s="50"/>
    </row>
  </sheetData>
  <autoFilter ref="A8:AD83" xr:uid="{E4352C7E-5AD8-4B3D-81F9-BA1482793883}"/>
  <mergeCells count="297">
    <mergeCell ref="A7:AD7"/>
    <mergeCell ref="M9:M11"/>
    <mergeCell ref="N9:N11"/>
    <mergeCell ref="O9:O11"/>
    <mergeCell ref="P9:P10"/>
    <mergeCell ref="AD9:AD11"/>
    <mergeCell ref="H9:H11"/>
    <mergeCell ref="I9:I11"/>
    <mergeCell ref="J9:J11"/>
    <mergeCell ref="K9:K11"/>
    <mergeCell ref="P12:P13"/>
    <mergeCell ref="AD12:AD17"/>
    <mergeCell ref="N15:N16"/>
    <mergeCell ref="O15:O16"/>
    <mergeCell ref="L15:L16"/>
    <mergeCell ref="M15:M16"/>
    <mergeCell ref="L9:L11"/>
    <mergeCell ref="A9:A11"/>
    <mergeCell ref="B9:B11"/>
    <mergeCell ref="C9:C11"/>
    <mergeCell ref="D9:D11"/>
    <mergeCell ref="E9:E11"/>
    <mergeCell ref="F9:F11"/>
    <mergeCell ref="A12:A13"/>
    <mergeCell ref="B12:B13"/>
    <mergeCell ref="C12:C13"/>
    <mergeCell ref="D12:D13"/>
    <mergeCell ref="E12:E13"/>
    <mergeCell ref="G9:G11"/>
    <mergeCell ref="F12:F13"/>
    <mergeCell ref="G12:G13"/>
    <mergeCell ref="K12:K13"/>
    <mergeCell ref="H15:H16"/>
    <mergeCell ref="I15:I16"/>
    <mergeCell ref="J15:J16"/>
    <mergeCell ref="K15:K16"/>
    <mergeCell ref="L12:L13"/>
    <mergeCell ref="M12:M13"/>
    <mergeCell ref="N12:N13"/>
    <mergeCell ref="O12:O13"/>
    <mergeCell ref="A15:A16"/>
    <mergeCell ref="C15:C16"/>
    <mergeCell ref="D15:D16"/>
    <mergeCell ref="E15:E16"/>
    <mergeCell ref="F15:F16"/>
    <mergeCell ref="G15:G16"/>
    <mergeCell ref="H12:H13"/>
    <mergeCell ref="I12:I13"/>
    <mergeCell ref="J12:J13"/>
    <mergeCell ref="J18:J22"/>
    <mergeCell ref="K18:K22"/>
    <mergeCell ref="L18:L22"/>
    <mergeCell ref="M18:M22"/>
    <mergeCell ref="N18:N22"/>
    <mergeCell ref="O18:O22"/>
    <mergeCell ref="A23:A38"/>
    <mergeCell ref="B23:B38"/>
    <mergeCell ref="C23:C38"/>
    <mergeCell ref="D23:D38"/>
    <mergeCell ref="E23:E38"/>
    <mergeCell ref="F23:F38"/>
    <mergeCell ref="G23:G38"/>
    <mergeCell ref="A18:A22"/>
    <mergeCell ref="B18:B22"/>
    <mergeCell ref="C18:C22"/>
    <mergeCell ref="D18:D22"/>
    <mergeCell ref="E18:E22"/>
    <mergeCell ref="F18:F22"/>
    <mergeCell ref="G18:G22"/>
    <mergeCell ref="H18:H22"/>
    <mergeCell ref="I18:I22"/>
    <mergeCell ref="O23:O38"/>
    <mergeCell ref="A40:A41"/>
    <mergeCell ref="B40:B41"/>
    <mergeCell ref="C40:C41"/>
    <mergeCell ref="D40:D41"/>
    <mergeCell ref="E40:E41"/>
    <mergeCell ref="F40:F41"/>
    <mergeCell ref="AD23:AD38"/>
    <mergeCell ref="P26:P28"/>
    <mergeCell ref="P29:P33"/>
    <mergeCell ref="P34:P38"/>
    <mergeCell ref="H23:H38"/>
    <mergeCell ref="I23:I38"/>
    <mergeCell ref="J23:J38"/>
    <mergeCell ref="K23:K38"/>
    <mergeCell ref="L23:L38"/>
    <mergeCell ref="M23:M38"/>
    <mergeCell ref="AD40:AD41"/>
    <mergeCell ref="G40:G41"/>
    <mergeCell ref="H40:H41"/>
    <mergeCell ref="I40:I41"/>
    <mergeCell ref="J40:J41"/>
    <mergeCell ref="K40:K41"/>
    <mergeCell ref="L40:L41"/>
    <mergeCell ref="N23:N38"/>
    <mergeCell ref="P23:P25"/>
    <mergeCell ref="M40:M41"/>
    <mergeCell ref="N40:N41"/>
    <mergeCell ref="O40:O41"/>
    <mergeCell ref="J42:J44"/>
    <mergeCell ref="K42:K44"/>
    <mergeCell ref="L42:L44"/>
    <mergeCell ref="M42:M44"/>
    <mergeCell ref="N42:N44"/>
    <mergeCell ref="O42:O44"/>
    <mergeCell ref="AD42:AD44"/>
    <mergeCell ref="A46:A51"/>
    <mergeCell ref="B46:B51"/>
    <mergeCell ref="C46:C51"/>
    <mergeCell ref="D46:D51"/>
    <mergeCell ref="E46:E51"/>
    <mergeCell ref="F46:F51"/>
    <mergeCell ref="A42:A44"/>
    <mergeCell ref="B42:B44"/>
    <mergeCell ref="C42:C44"/>
    <mergeCell ref="D42:D44"/>
    <mergeCell ref="E42:E44"/>
    <mergeCell ref="F42:F44"/>
    <mergeCell ref="G42:G44"/>
    <mergeCell ref="H42:H44"/>
    <mergeCell ref="I42:I44"/>
    <mergeCell ref="P46:P48"/>
    <mergeCell ref="AD46:AD51"/>
    <mergeCell ref="P49:P50"/>
    <mergeCell ref="I46:I51"/>
    <mergeCell ref="J46:J51"/>
    <mergeCell ref="K46:K51"/>
    <mergeCell ref="L46:L51"/>
    <mergeCell ref="M46:M51"/>
    <mergeCell ref="B52:B54"/>
    <mergeCell ref="C52:C54"/>
    <mergeCell ref="D52:D54"/>
    <mergeCell ref="E52:E54"/>
    <mergeCell ref="F52:F54"/>
    <mergeCell ref="G52:G54"/>
    <mergeCell ref="H52:H54"/>
    <mergeCell ref="G46:G51"/>
    <mergeCell ref="H46:H51"/>
    <mergeCell ref="N46:N51"/>
    <mergeCell ref="O46:O51"/>
    <mergeCell ref="I52:I54"/>
    <mergeCell ref="J52:J54"/>
    <mergeCell ref="K52:K54"/>
    <mergeCell ref="L52:L54"/>
    <mergeCell ref="M52:M54"/>
    <mergeCell ref="N52:N54"/>
    <mergeCell ref="O52:O54"/>
    <mergeCell ref="C59:C61"/>
    <mergeCell ref="D59:D61"/>
    <mergeCell ref="E59:E61"/>
    <mergeCell ref="F59:F61"/>
    <mergeCell ref="G59:G61"/>
    <mergeCell ref="H59:H61"/>
    <mergeCell ref="I59:I61"/>
    <mergeCell ref="AD52:AD57"/>
    <mergeCell ref="A55:A57"/>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A52:A54"/>
    <mergeCell ref="J59:J61"/>
    <mergeCell ref="K59:K61"/>
    <mergeCell ref="L59:L61"/>
    <mergeCell ref="M59:M61"/>
    <mergeCell ref="N59:N61"/>
    <mergeCell ref="O59:O61"/>
    <mergeCell ref="AD59:AD62"/>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A59:A61"/>
    <mergeCell ref="B59:B61"/>
    <mergeCell ref="AD65:AD66"/>
    <mergeCell ref="H67:H68"/>
    <mergeCell ref="I67:I68"/>
    <mergeCell ref="J67:J68"/>
    <mergeCell ref="K67:K68"/>
    <mergeCell ref="L67:L68"/>
    <mergeCell ref="M67:M68"/>
    <mergeCell ref="A67:A68"/>
    <mergeCell ref="C67:C68"/>
    <mergeCell ref="D67:D68"/>
    <mergeCell ref="E67:E68"/>
    <mergeCell ref="F67:F68"/>
    <mergeCell ref="G67:G68"/>
    <mergeCell ref="B67:B68"/>
    <mergeCell ref="J69:J72"/>
    <mergeCell ref="K69:K72"/>
    <mergeCell ref="L69:L72"/>
    <mergeCell ref="M69:M72"/>
    <mergeCell ref="H78:H80"/>
    <mergeCell ref="I78:I80"/>
    <mergeCell ref="N67:N68"/>
    <mergeCell ref="O67:O68"/>
    <mergeCell ref="AD67:AD72"/>
    <mergeCell ref="N69:N72"/>
    <mergeCell ref="O69:O72"/>
    <mergeCell ref="A69:A72"/>
    <mergeCell ref="C69:C72"/>
    <mergeCell ref="D69:D72"/>
    <mergeCell ref="E69:E72"/>
    <mergeCell ref="F69:F72"/>
    <mergeCell ref="G69:G72"/>
    <mergeCell ref="B69:B72"/>
    <mergeCell ref="H69:H72"/>
    <mergeCell ref="I69:I72"/>
    <mergeCell ref="J73:J77"/>
    <mergeCell ref="K73:K77"/>
    <mergeCell ref="L73:L77"/>
    <mergeCell ref="M73:M77"/>
    <mergeCell ref="N73:N77"/>
    <mergeCell ref="O73:O77"/>
    <mergeCell ref="AD73:AD77"/>
    <mergeCell ref="A78:A80"/>
    <mergeCell ref="B78:B80"/>
    <mergeCell ref="C78:C80"/>
    <mergeCell ref="D78:D80"/>
    <mergeCell ref="E78:E80"/>
    <mergeCell ref="F78:F80"/>
    <mergeCell ref="G78:G80"/>
    <mergeCell ref="A73:A77"/>
    <mergeCell ref="C73:C77"/>
    <mergeCell ref="D73:D77"/>
    <mergeCell ref="E73:E77"/>
    <mergeCell ref="F73:F77"/>
    <mergeCell ref="G73:G77"/>
    <mergeCell ref="B73:B77"/>
    <mergeCell ref="H73:H77"/>
    <mergeCell ref="I73:I77"/>
    <mergeCell ref="L84:L89"/>
    <mergeCell ref="M84:M89"/>
    <mergeCell ref="N84:N89"/>
    <mergeCell ref="L90:L91"/>
    <mergeCell ref="M90:M91"/>
    <mergeCell ref="N90:N91"/>
    <mergeCell ref="AD78:AD80"/>
    <mergeCell ref="J78:J80"/>
    <mergeCell ref="K78:K80"/>
    <mergeCell ref="L78:L80"/>
    <mergeCell ref="M78:M80"/>
    <mergeCell ref="N81"/>
    <mergeCell ref="AD81:AD82"/>
    <mergeCell ref="L82"/>
    <mergeCell ref="M82"/>
    <mergeCell ref="N82"/>
    <mergeCell ref="L81"/>
    <mergeCell ref="M81"/>
    <mergeCell ref="N78:N80"/>
    <mergeCell ref="O78:O80"/>
    <mergeCell ref="M101:M102"/>
    <mergeCell ref="N101:N102"/>
    <mergeCell ref="L101:L102"/>
    <mergeCell ref="M105:M106"/>
    <mergeCell ref="N105:N106"/>
    <mergeCell ref="L105:L106"/>
    <mergeCell ref="L92:L95"/>
    <mergeCell ref="M92:M95"/>
    <mergeCell ref="N92:N95"/>
    <mergeCell ref="M99:M100"/>
    <mergeCell ref="N99:N100"/>
    <mergeCell ref="L99:L100"/>
    <mergeCell ref="L121:L145"/>
    <mergeCell ref="N115:N120"/>
    <mergeCell ref="L115:L120"/>
    <mergeCell ref="M115:M120"/>
    <mergeCell ref="M121:M145"/>
    <mergeCell ref="N121:N145"/>
    <mergeCell ref="M107:M110"/>
    <mergeCell ref="N107:N110"/>
    <mergeCell ref="L107:L110"/>
    <mergeCell ref="N111:N112"/>
    <mergeCell ref="L111:L112"/>
    <mergeCell ref="M111:M112"/>
  </mergeCells>
  <printOptions horizontalCentered="1" verticalCentered="1"/>
  <pageMargins left="0.39370078740157483" right="0.39370078740157483" top="0.39370078740157483" bottom="0.39370078740157483" header="0.39370078740157483" footer="0.31496062992125984"/>
  <pageSetup paperSize="5"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Conv (2)</vt:lpstr>
      <vt:lpstr>PES MARZO 2023 </vt:lpstr>
      <vt:lpstr>'PES MARZO 2023 '!Área_de_impresión</vt:lpstr>
      <vt:lpstr>'PES MARZO 2023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William Roberto Pinzón Amezquita</cp:lastModifiedBy>
  <dcterms:created xsi:type="dcterms:W3CDTF">2023-04-28T14:29:25Z</dcterms:created>
  <dcterms:modified xsi:type="dcterms:W3CDTF">2023-08-15T00:39:29Z</dcterms:modified>
</cp:coreProperties>
</file>